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調査物回答\経営比較分析表\Ｒ6.1提出（Ｒ４決算内容）\提出物\"/>
    </mc:Choice>
  </mc:AlternateContent>
  <workbookProtection workbookAlgorithmName="SHA-512" workbookHashValue="ADAkMgEGlyv7cVndBDVuF6Nuha0eiDHI326tcqhC71yPfR1t8AVXt0t7ES9UQuqJXeSEXeLK9cDrFmquA0Fi5Q==" workbookSaltValue="c+o0Xoda4R/VJ1sUBKYC5A==" workbookSpinCount="100000" lockStructure="1"/>
  <bookViews>
    <workbookView xWindow="0" yWindow="0" windowWidth="28800" windowHeight="120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EZ78" i="4"/>
  <c r="EW54" i="4"/>
  <c r="EW32" i="4"/>
  <c r="BI78" i="4"/>
  <c r="BI54" i="4"/>
  <c r="BI32" i="4"/>
  <c r="IK32" i="4"/>
  <c r="AT78" i="4"/>
  <c r="AT54" i="4"/>
  <c r="AT32" i="4"/>
  <c r="HV32" i="4"/>
  <c r="LK78" i="4"/>
  <c r="LJ54" i="4"/>
  <c r="LJ32" i="4"/>
  <c r="HX78" i="4"/>
  <c r="HV54"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<sst xmlns="http://schemas.openxmlformats.org/spreadsheetml/2006/main" count="342" uniqueCount="192">
  <si>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</si>
  <si>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</si>
  <si>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</si>
  <si>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</si>
  <si>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</si>
  <si>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</si>
  <si>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</si>
  <si>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</si>
  <si>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</si>
  <si>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</si>
  <si>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</si>
  <si>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</si>
  <si>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</si>
  <si>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</si>
  <si>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</si>
  <si>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</si>
  <si>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</si>
  <si>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</si>
  <si>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</si>
  <si>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</si>
  <si>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</si>
  <si>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</si>
  <si>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</si>
  <si>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</si>
  <si>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</si>
  <si>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</si>
  <si>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</si>
  <si>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</si>
  <si>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</si>
  <si>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</si>
  <si>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</si>
  <si>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</si>
  <si>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</si>
  <si>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</si>
  <si>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</si>
  <si>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</si>
  <si>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</si>
  <si>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</si>
  <si>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</si>
  <si>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</si>
  <si>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</si>
  <si>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</si>
  <si>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</si>
  <si>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</si>
  <si>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</si>
  <si>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</si>
  <si>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</si>
  <si>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</si>
  <si>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</si>
  <si>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</si>
  <si>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</si>
  <si>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</si>
  <si>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</si>
  <si>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</si>
  <si>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</si>
  <si>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</si>
  <si>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</si>
  <si>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</si>
  <si>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</si>
  <si>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</si>
  <si>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</si>
  <si>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</si>
  <si>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</si>
  <si>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</si>
  <si>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</si>
  <si>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</si>
  <si>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</si>
  <si>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</si>
  <si>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</si>
  <si>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</si>
  <si>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</si>
  <si>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</si>
  <si>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</si>
  <si>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</si>
  <si>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</si>
  <si>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</si>
  <si>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</si>
  <si>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</si>
  <si>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</si>
  <si>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</si>
  <si>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</si>
  <si>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</si>
  <si>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</si>
  <si>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</si>
  <si>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</si>
  <si>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</si>
  <si>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</si>
  <si>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</si>
  <si>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</si>
  <si>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</si>
  <si>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</si>
  <si>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</si>
  <si>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</si>
  <si>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</si>
  <si>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</si>
  <si>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</si>
  <si>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</si>
  <si>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</si>
  <si>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</si>
  <si>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</si>
  <si>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</si>
  <si>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</si>
  <si>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</si>
  <si>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</si>
  <si>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</si>
  <si>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</si>
  <si>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</si>
  <si>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</si>
  <si>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</si>
  <si>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</si>
  <si>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</si>
  <si>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</si>
  <si>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</si>
  <si>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</si>
  <si>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</si>
  <si>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</si>
  <si>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</si>
  <si>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</si>
  <si>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</si>
  <si>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</si>
  <si>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</si>
  <si>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</si>
  <si>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</si>
  <si>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</si>
  <si>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</si>
  <si>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</si>
  <si>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</si>
  <si>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</si>
  <si>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</si>
  <si>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</si>
  <si>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</si>
  <si>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</si>
  <si>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</si>
  <si>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</si>
  <si>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</si>
  <si>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</si>
  <si>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</si>
  <si>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</si>
  <si>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</si>
  <si>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</si>
  <si>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</si>
  <si>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</si>
  <si>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</si>
  <si>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</si>
  <si>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</si>
  <si>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</si>
  <si>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</si>
  <si>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</si>
  <si>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</si>
  <si>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</si>
  <si>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</si>
  <si>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</si>
  <si>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</si>
  <si>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</si>
  <si>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</si>
  <si>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</si>
  <si>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</si>
  <si>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</si>
  <si>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</si>
  <si>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</si>
  <si>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</si>
  <si>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</si>
  <si>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</si>
  <si>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</si>
  <si>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</si>
  <si>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</si>
  <si>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</si>
  <si>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</si>
  <si>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</si>
  <si>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</si>
  <si>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</si>
  <si>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つがる総合病院</t>
  </si>
  <si>
    <t>条例全部</t>
  </si>
  <si>
    <t>病院事業</t>
  </si>
  <si>
    <t>一般病院</t>
  </si>
  <si>
    <t>400床以上～500床未満</t>
  </si>
  <si>
    <t>学術・研究機関出身</t>
  </si>
  <si>
    <t>直営</t>
  </si>
  <si>
    <t>対象</t>
  </si>
  <si>
    <t>ド 透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</si>
  <si>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</si>
  <si>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</si>
  <si>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</si>
  <si>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</si>
  <si>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</si>
  <si>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</si>
  <si>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</si>
  <si>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</si>
  <si>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つがる西北五広域連合が所管する５医療機関（３病院２診療所）の中核病院として、平成２６年４月１日に開院し、西北五地域に３病院しかない救急告示病院の中心的施設として、地域の急性期医療において重要な役割を担っている。
　当地域唯一の２次救急医療施設として、入院が必要な重篤救急患者を休日・夜間を問わず受入れしており、令和４年度の救急車受入件数は年間３，５００件を超えたほか、当地域で最多の全身麻酔手術を行う等、地域の急性期医療を支えている。
</t>
    <phoneticPr fontId="5"/>
  </si>
  <si>
    <t>１　有形固定資産減価償却率
　　　平成２６年度開院につき平均値及び全国平均を下回っているが、減価償
　　却が進み上昇傾向が続いている。
２　器械備品減価償却率
　　　平成２６年の開院時に導入した機器の使用年数が法定耐用年数を超え
　　つつあり、平均値及び全国平均を上回っている。今後は、計画的な機器
　　更新を検討する必要がある。
３　１床当たり有形固定資産
　　　全国平均を下回っているが、今後も過大な投資をすることのないよう、
　　計画的な整備計画を立てる必要がある。</t>
    <phoneticPr fontId="5"/>
  </si>
  <si>
    <t xml:space="preserve">１　経営の健全性、効率性
　　コロナ禍での病院経営を強いられた中、医業外収益（コロナ対応に係る補助金）が
　前年度を下回ったことから、経常収支比率・医業収支比率・修正医業比率とも前年度
　を下回った。
　　前年度から引き続き一部診療制限をかけ、主に重症度の高い入院患者を受け入れた
　ことや、外来患者数の増に伴い、入院患者・外来患者とも１人あたりの収益は前年度
　を上回った。
　　コロナ対応に係るＰＣＲ検査試薬等の購入費増等により材料費の占める割合は増加
　し、職員数増に伴い職員給与費も増加しているため、経営の健全化に取り組む必要が
　ある。
　　引き続き、診療報酬や加算の情報を精査し、医業収益増に向けた取組みを強化する
　とともに、診療材料の見直しや光熱水費の削減等、医業費用削減に取り組み、限られ
　た人員で効率的に医療を提供できる体制を構築していく。
２　老朽化の状況
　　平成２６年の開院時に整備した機器の減価償却が進んでいるため、計画的な機器
　更新計画を立て、機器更新費用の平準化を図る必要がある。
　　また、現施設の長寿命化を図るため、屋根や外壁等のメンテナンスについて、
　引続き計画を策定し実施していく。    
</t>
    <phoneticPr fontId="5"/>
  </si>
  <si>
    <r>
      <rPr>
        <sz val="5.5"/>
        <color theme="1"/>
        <rFont val="ＭＳ ゴシック"/>
        <family val="3"/>
        <charset val="128"/>
      </rPr>
      <t>１　経常収支比率
　　　医業外収益（コロナ補助金）の減があったが、辛うじて平均値及び全国平均を上回った。
２　医業収支比率
　　　コロナ対応のため一部診療制限をかけたものの医業収益は増加したが、平均値及び全国平均を下回った。
３　修正医業収支比率
　　　コロナ対応のため一部診療制限をかけたものの修正医業収益は増加したが、平均値及び全国平均を下回った。
４　病床利用率
　　　コロナ対応のため一部診療制限をかけたものの病床利用率は増加したが、平均値及び全国平均を下回った。
５　入院患者１人１日当たり収益
　　　コロナ対応のため重症度の高い患者を受け入れたことから収益は増加したが、平均値及び全国平均を下回った。
６　外来患者１人１日当たり収益
　　　 前年度より患者数が増え収益は増加したが、平均値及び全国平均を下回った。
７　職員給与費対医業収益比率
　　　前年度より職員数が増加したことに伴い給与・手当等が増加したが、医業収益の伸びもあり比率は減少したものの、
　　平均値及び全国平均を上回った。
８　材料費対医業収益比率
　　　コロナ対応に係るＰＣＲ検査試薬等の購入費用が増え、平均値及び全国平均を上回った。がん患者向け高額薬品
　　の使用量も毎年増加している。
９　累積欠損金比率
　　　コロナ補助金の歳入により累積欠損金が圧縮され、平均値及び全国平均を下回った。</t>
    </r>
    <r>
      <rPr>
        <sz val="6"/>
        <color theme="1"/>
        <rFont val="ＭＳ ゴシック"/>
        <family val="3"/>
        <charset val="128"/>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</si>
</sst>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8"/>
      <color theme="1"/>
      <name val="ＭＳ ゴシック"/>
      <family val="3"/>
      <charset val="128"/>
    </font>
    <font>
      <sz val="5.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69.599999999999994</c:v>
                </c:pt>
                <c:pt idx="1">
                  <c:v>66.3</c:v>
                </c:pt>
                <c:pt idx="2">
                  <c:v>61.7</c:v>
                </c:pt>
                <c:pt idx="3">
                  <c:v>62.6</c:v>
                </c:pt>
                <c:pt idx="4">
                  <c:v>65.599999999999994</c:v>
                </c:pt>
              </c:numCache>
            </c:numRef>
          </c:val>
          <c:extLst>
            <c:ext xmlns:c16="http://schemas.microsoft.com/office/drawing/2014/chart" uri="{C3380CC4-5D6E-409C-BE32-E72D297353CC}">
              <c16:uniqueId val="{00000000-D99B-4CED-AF78-5143D18189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99B-4CED-AF78-5143D18189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12858</c:v>
                </c:pt>
                <c:pt idx="1">
                  <c:v>13021</c:v>
                </c:pt>
                <c:pt idx="2">
                  <c:v>13830</c:v>
                </c:pt>
                <c:pt idx="3">
                  <c:v>14331</c:v>
                </c:pt>
                <c:pt idx="4">
                  <c:v>14802</c:v>
                </c:pt>
              </c:numCache>
            </c:numRef>
          </c:val>
          <c:extLst>
            <c:ext xmlns:c16="http://schemas.microsoft.com/office/drawing/2014/chart" uri="{C3380CC4-5D6E-409C-BE32-E72D297353CC}">
              <c16:uniqueId val="{00000000-A981-4824-8902-699AA58917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A981-4824-8902-699AA58917E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49585</c:v>
                </c:pt>
                <c:pt idx="1">
                  <c:v>54166</c:v>
                </c:pt>
                <c:pt idx="2">
                  <c:v>57875</c:v>
                </c:pt>
                <c:pt idx="3">
                  <c:v>56985</c:v>
                </c:pt>
                <c:pt idx="4">
                  <c:v>58110</c:v>
                </c:pt>
              </c:numCache>
            </c:numRef>
          </c:val>
          <c:extLst>
            <c:ext xmlns:c16="http://schemas.microsoft.com/office/drawing/2014/chart" uri="{C3380CC4-5D6E-409C-BE32-E72D297353CC}">
              <c16:uniqueId val="{00000000-F9CE-448F-B91C-CCBB14BF2D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F9CE-448F-B91C-CCBB14BF2D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47.1</c:v>
                </c:pt>
                <c:pt idx="1">
                  <c:v>45.6</c:v>
                </c:pt>
                <c:pt idx="2">
                  <c:v>38.5</c:v>
                </c:pt>
                <c:pt idx="3">
                  <c:v>30.7</c:v>
                </c:pt>
                <c:pt idx="4">
                  <c:v>23.4</c:v>
                </c:pt>
              </c:numCache>
            </c:numRef>
          </c:val>
          <c:extLst>
            <c:ext xmlns:c16="http://schemas.microsoft.com/office/drawing/2014/chart" uri="{C3380CC4-5D6E-409C-BE32-E72D297353CC}">
              <c16:uniqueId val="{00000000-CDE7-4824-99A7-A2672C7078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CDE7-4824-99A7-A2672C7078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83.2</c:v>
                </c:pt>
                <c:pt idx="1">
                  <c:v>84.5</c:v>
                </c:pt>
                <c:pt idx="2">
                  <c:v>82.9</c:v>
                </c:pt>
                <c:pt idx="3">
                  <c:v>82.8</c:v>
                </c:pt>
                <c:pt idx="4">
                  <c:v>82.6</c:v>
                </c:pt>
              </c:numCache>
            </c:numRef>
          </c:val>
          <c:extLst>
            <c:ext xmlns:c16="http://schemas.microsoft.com/office/drawing/2014/chart" uri="{C3380CC4-5D6E-409C-BE32-E72D297353CC}">
              <c16:uniqueId val="{00000000-97C8-4BE1-8652-44C7340B08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97C8-4BE1-8652-44C7340B08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83.5</c:v>
                </c:pt>
                <c:pt idx="1">
                  <c:v>84.9</c:v>
                </c:pt>
                <c:pt idx="2">
                  <c:v>84.5</c:v>
                </c:pt>
                <c:pt idx="3">
                  <c:v>84.4</c:v>
                </c:pt>
                <c:pt idx="4">
                  <c:v>83.8</c:v>
                </c:pt>
              </c:numCache>
            </c:numRef>
          </c:val>
          <c:extLst>
            <c:ext xmlns:c16="http://schemas.microsoft.com/office/drawing/2014/chart" uri="{C3380CC4-5D6E-409C-BE32-E72D297353CC}">
              <c16:uniqueId val="{00000000-AE17-4E86-81A4-EE252185EB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E17-4E86-81A4-EE252185EB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99.7</c:v>
                </c:pt>
                <c:pt idx="2">
                  <c:v>106.5</c:v>
                </c:pt>
                <c:pt idx="3">
                  <c:v>106.6</c:v>
                </c:pt>
                <c:pt idx="4">
                  <c:v>104</c:v>
                </c:pt>
              </c:numCache>
            </c:numRef>
          </c:val>
          <c:extLst>
            <c:ext xmlns:c16="http://schemas.microsoft.com/office/drawing/2014/chart" uri="{C3380CC4-5D6E-409C-BE32-E72D297353CC}">
              <c16:uniqueId val="{00000000-0A3B-452F-A08C-ED79CE4AF7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A3B-452F-A08C-ED79CE4AF7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38.700000000000003</c:v>
                </c:pt>
                <c:pt idx="1">
                  <c:v>40.5</c:v>
                </c:pt>
                <c:pt idx="2">
                  <c:v>44.3</c:v>
                </c:pt>
                <c:pt idx="3">
                  <c:v>47.2</c:v>
                </c:pt>
                <c:pt idx="4">
                  <c:v>50.2</c:v>
                </c:pt>
              </c:numCache>
            </c:numRef>
          </c:val>
          <c:extLst>
            <c:ext xmlns:c16="http://schemas.microsoft.com/office/drawing/2014/chart" uri="{C3380CC4-5D6E-409C-BE32-E72D297353CC}">
              <c16:uniqueId val="{00000000-9AF3-4E2F-B057-573FD8E3A5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9AF3-4E2F-B057-573FD8E3A5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76.900000000000006</c:v>
                </c:pt>
                <c:pt idx="1">
                  <c:v>74.599999999999994</c:v>
                </c:pt>
                <c:pt idx="2">
                  <c:v>76.7</c:v>
                </c:pt>
                <c:pt idx="3">
                  <c:v>76.7</c:v>
                </c:pt>
                <c:pt idx="4">
                  <c:v>78.2</c:v>
                </c:pt>
              </c:numCache>
            </c:numRef>
          </c:val>
          <c:extLst>
            <c:ext xmlns:c16="http://schemas.microsoft.com/office/drawing/2014/chart" uri="{C3380CC4-5D6E-409C-BE32-E72D297353CC}">
              <c16:uniqueId val="{00000000-C6FD-4F50-9ED5-47AF357623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C6FD-4F50-9ED5-47AF357623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46151338</c:v>
                </c:pt>
                <c:pt idx="1">
                  <c:v>46092324</c:v>
                </c:pt>
                <c:pt idx="2">
                  <c:v>46767486</c:v>
                </c:pt>
                <c:pt idx="3">
                  <c:v>47106450</c:v>
                </c:pt>
                <c:pt idx="4">
                  <c:v>47077007</c:v>
                </c:pt>
              </c:numCache>
            </c:numRef>
          </c:val>
          <c:extLst>
            <c:ext xmlns:c16="http://schemas.microsoft.com/office/drawing/2014/chart" uri="{C3380CC4-5D6E-409C-BE32-E72D297353CC}">
              <c16:uniqueId val="{00000000-0101-4A30-A6BB-8FB9109677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101-4A30-A6BB-8FB9109677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24.7</c:v>
                </c:pt>
                <c:pt idx="1">
                  <c:v>25.7</c:v>
                </c:pt>
                <c:pt idx="2">
                  <c:v>26.4</c:v>
                </c:pt>
                <c:pt idx="3">
                  <c:v>26.9</c:v>
                </c:pt>
                <c:pt idx="4">
                  <c:v>28.8</c:v>
                </c:pt>
              </c:numCache>
            </c:numRef>
          </c:val>
          <c:extLst>
            <c:ext xmlns:c16="http://schemas.microsoft.com/office/drawing/2014/chart" uri="{C3380CC4-5D6E-409C-BE32-E72D297353CC}">
              <c16:uniqueId val="{00000000-DD27-40D1-89EB-BFC46E3853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D27-40D1-89EB-BFC46E3853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57.5</c:v>
                </c:pt>
                <c:pt idx="1">
                  <c:v>55.4</c:v>
                </c:pt>
                <c:pt idx="2">
                  <c:v>56.9</c:v>
                </c:pt>
                <c:pt idx="3">
                  <c:v>58.3</c:v>
                </c:pt>
                <c:pt idx="4">
                  <c:v>57</c:v>
                </c:pt>
              </c:numCache>
            </c:numRef>
          </c:val>
          <c:extLst>
            <c:ext xmlns:c16="http://schemas.microsoft.com/office/drawing/2014/chart" uri="{C3380CC4-5D6E-409C-BE32-E72D297353CC}">
              <c16:uniqueId val="{00000000-0265-4909-9448-9534D1DCAE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0265-4909-9448-9534D1DCAE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C91"/>
  <sheetViews>
    <sheetView showGridLines="0" tabSelected="1" topLeftCell="GR36" zoomScale="130" zoomScaleNormal="13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0" t="str">
        <f>データ!H6</f>
        <v>青森県つがる西北五広域連合　つがる総合病院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4" t="s">
        <v>9</v>
      </c>
      <c r="NK7" s="135"/>
      <c r="NL7" s="135"/>
      <c r="NM7" s="135"/>
      <c r="NN7" s="135"/>
      <c r="NO7" s="135"/>
      <c r="NP7" s="135"/>
      <c r="NQ7" s="135"/>
      <c r="NR7" s="135"/>
      <c r="NS7" s="135"/>
      <c r="NT7" s="135"/>
      <c r="NU7" s="135"/>
      <c r="NV7" s="135"/>
      <c r="NW7" s="136"/>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400床以上～500床未満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学術・研究機関出身</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390</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7" t="s">
        <v>10</v>
      </c>
      <c r="NK8" s="138"/>
      <c r="NL8" s="130" t="s">
        <v>11</v>
      </c>
      <c r="NM8" s="130"/>
      <c r="NN8" s="130"/>
      <c r="NO8" s="130"/>
      <c r="NP8" s="130"/>
      <c r="NQ8" s="130"/>
      <c r="NR8" s="130"/>
      <c r="NS8" s="130"/>
      <c r="NT8" s="130"/>
      <c r="NU8" s="130"/>
      <c r="NV8" s="130"/>
      <c r="NW8" s="131"/>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2" t="s">
        <v>20</v>
      </c>
      <c r="NK9" s="133"/>
      <c r="NL9" s="126" t="s">
        <v>21</v>
      </c>
      <c r="NM9" s="126"/>
      <c r="NN9" s="126"/>
      <c r="NO9" s="126"/>
      <c r="NP9" s="126"/>
      <c r="NQ9" s="126"/>
      <c r="NR9" s="126"/>
      <c r="NS9" s="126"/>
      <c r="NT9" s="126"/>
      <c r="NU9" s="126"/>
      <c r="NV9" s="126"/>
      <c r="NW9" s="127"/>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23</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感 災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f>データ!AC6</f>
        <v>44</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f>データ!AD6</f>
        <v>4</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438</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8" t="s">
        <v>22</v>
      </c>
      <c r="NK10" s="129"/>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t="str">
        <f>データ!U6</f>
        <v>-</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36872</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第２種該当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364</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364</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188</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3"/>
      <c r="NK23" s="84"/>
      <c r="NL23" s="84"/>
      <c r="NM23" s="84"/>
      <c r="NN23" s="84"/>
      <c r="NO23" s="84"/>
      <c r="NP23" s="84"/>
      <c r="NQ23" s="84"/>
      <c r="NR23" s="84"/>
      <c r="NS23" s="84"/>
      <c r="NT23" s="84"/>
      <c r="NU23" s="84"/>
      <c r="NV23" s="84"/>
      <c r="NW23" s="84"/>
      <c r="NX23" s="8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3"/>
      <c r="NK24" s="84"/>
      <c r="NL24" s="84"/>
      <c r="NM24" s="84"/>
      <c r="NN24" s="84"/>
      <c r="NO24" s="84"/>
      <c r="NP24" s="84"/>
      <c r="NQ24" s="84"/>
      <c r="NR24" s="84"/>
      <c r="NS24" s="84"/>
      <c r="NT24" s="84"/>
      <c r="NU24" s="84"/>
      <c r="NV24" s="84"/>
      <c r="NW24" s="84"/>
      <c r="NX24" s="8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3"/>
      <c r="NK25" s="84"/>
      <c r="NL25" s="84"/>
      <c r="NM25" s="84"/>
      <c r="NN25" s="84"/>
      <c r="NO25" s="84"/>
      <c r="NP25" s="84"/>
      <c r="NQ25" s="84"/>
      <c r="NR25" s="84"/>
      <c r="NS25" s="84"/>
      <c r="NT25" s="84"/>
      <c r="NU25" s="84"/>
      <c r="NV25" s="84"/>
      <c r="NW25" s="84"/>
      <c r="NX25" s="8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3"/>
      <c r="NK26" s="84"/>
      <c r="NL26" s="84"/>
      <c r="NM26" s="84"/>
      <c r="NN26" s="84"/>
      <c r="NO26" s="84"/>
      <c r="NP26" s="84"/>
      <c r="NQ26" s="84"/>
      <c r="NR26" s="84"/>
      <c r="NS26" s="84"/>
      <c r="NT26" s="84"/>
      <c r="NU26" s="84"/>
      <c r="NV26" s="84"/>
      <c r="NW26" s="84"/>
      <c r="NX26" s="8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3"/>
      <c r="NK27" s="84"/>
      <c r="NL27" s="84"/>
      <c r="NM27" s="84"/>
      <c r="NN27" s="84"/>
      <c r="NO27" s="84"/>
      <c r="NP27" s="84"/>
      <c r="NQ27" s="84"/>
      <c r="NR27" s="84"/>
      <c r="NS27" s="84"/>
      <c r="NT27" s="84"/>
      <c r="NU27" s="84"/>
      <c r="NV27" s="84"/>
      <c r="NW27" s="84"/>
      <c r="NX27" s="8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3"/>
      <c r="NK28" s="84"/>
      <c r="NL28" s="84"/>
      <c r="NM28" s="84"/>
      <c r="NN28" s="84"/>
      <c r="NO28" s="84"/>
      <c r="NP28" s="84"/>
      <c r="NQ28" s="84"/>
      <c r="NR28" s="84"/>
      <c r="NS28" s="84"/>
      <c r="NT28" s="84"/>
      <c r="NU28" s="84"/>
      <c r="NV28" s="84"/>
      <c r="NW28" s="84"/>
      <c r="NX28" s="8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3"/>
      <c r="NK29" s="84"/>
      <c r="NL29" s="84"/>
      <c r="NM29" s="84"/>
      <c r="NN29" s="84"/>
      <c r="NO29" s="84"/>
      <c r="NP29" s="84"/>
      <c r="NQ29" s="84"/>
      <c r="NR29" s="84"/>
      <c r="NS29" s="84"/>
      <c r="NT29" s="84"/>
      <c r="NU29" s="84"/>
      <c r="NV29" s="84"/>
      <c r="NW29" s="84"/>
      <c r="NX29" s="8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3"/>
      <c r="NK30" s="84"/>
      <c r="NL30" s="84"/>
      <c r="NM30" s="84"/>
      <c r="NN30" s="84"/>
      <c r="NO30" s="84"/>
      <c r="NP30" s="84"/>
      <c r="NQ30" s="84"/>
      <c r="NR30" s="84"/>
      <c r="NS30" s="84"/>
      <c r="NT30" s="84"/>
      <c r="NU30" s="84"/>
      <c r="NV30" s="84"/>
      <c r="NW30" s="84"/>
      <c r="NX30" s="8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3"/>
      <c r="NK31" s="84"/>
      <c r="NL31" s="84"/>
      <c r="NM31" s="84"/>
      <c r="NN31" s="84"/>
      <c r="NO31" s="84"/>
      <c r="NP31" s="84"/>
      <c r="NQ31" s="84"/>
      <c r="NR31" s="84"/>
      <c r="NS31" s="84"/>
      <c r="NT31" s="84"/>
      <c r="NU31" s="84"/>
      <c r="NV31" s="84"/>
      <c r="NW31" s="84"/>
      <c r="NX31" s="85"/>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3"/>
      <c r="NK32" s="84"/>
      <c r="NL32" s="84"/>
      <c r="NM32" s="84"/>
      <c r="NN32" s="84"/>
      <c r="NO32" s="84"/>
      <c r="NP32" s="84"/>
      <c r="NQ32" s="84"/>
      <c r="NR32" s="84"/>
      <c r="NS32" s="84"/>
      <c r="NT32" s="84"/>
      <c r="NU32" s="84"/>
      <c r="NV32" s="84"/>
      <c r="NW32" s="84"/>
      <c r="NX32" s="85"/>
      <c r="OC32" s="16" t="s">
        <v>57</v>
      </c>
    </row>
    <row r="33" spans="1:393" ht="13.5" customHeight="1" x14ac:dyDescent="0.15">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106.5</v>
      </c>
      <c r="AU33" s="70"/>
      <c r="AV33" s="70"/>
      <c r="AW33" s="70"/>
      <c r="AX33" s="70"/>
      <c r="AY33" s="70"/>
      <c r="AZ33" s="70"/>
      <c r="BA33" s="70"/>
      <c r="BB33" s="70"/>
      <c r="BC33" s="70"/>
      <c r="BD33" s="70"/>
      <c r="BE33" s="70"/>
      <c r="BF33" s="70"/>
      <c r="BG33" s="70"/>
      <c r="BH33" s="71"/>
      <c r="BI33" s="69">
        <f>データ!AL7</f>
        <v>106.6</v>
      </c>
      <c r="BJ33" s="70"/>
      <c r="BK33" s="70"/>
      <c r="BL33" s="70"/>
      <c r="BM33" s="70"/>
      <c r="BN33" s="70"/>
      <c r="BO33" s="70"/>
      <c r="BP33" s="70"/>
      <c r="BQ33" s="70"/>
      <c r="BR33" s="70"/>
      <c r="BS33" s="70"/>
      <c r="BT33" s="70"/>
      <c r="BU33" s="70"/>
      <c r="BV33" s="70"/>
      <c r="BW33" s="71"/>
      <c r="BX33" s="69">
        <f>データ!AM7</f>
        <v>104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83.5</v>
      </c>
      <c r="DE33" s="70"/>
      <c r="DF33" s="70"/>
      <c r="DG33" s="70"/>
      <c r="DH33" s="70"/>
      <c r="DI33" s="70"/>
      <c r="DJ33" s="70"/>
      <c r="DK33" s="70"/>
      <c r="DL33" s="70"/>
      <c r="DM33" s="70"/>
      <c r="DN33" s="70"/>
      <c r="DO33" s="70"/>
      <c r="DP33" s="70"/>
      <c r="DQ33" s="70"/>
      <c r="DR33" s="71"/>
      <c r="DS33" s="69">
        <f>データ!AU7</f>
        <v>84.9</v>
      </c>
      <c r="DT33" s="70"/>
      <c r="DU33" s="70"/>
      <c r="DV33" s="70"/>
      <c r="DW33" s="70"/>
      <c r="DX33" s="70"/>
      <c r="DY33" s="70"/>
      <c r="DZ33" s="70"/>
      <c r="EA33" s="70"/>
      <c r="EB33" s="70"/>
      <c r="EC33" s="70"/>
      <c r="ED33" s="70"/>
      <c r="EE33" s="70"/>
      <c r="EF33" s="70"/>
      <c r="EG33" s="71"/>
      <c r="EH33" s="69">
        <f>データ!AV7</f>
        <v>84.5</v>
      </c>
      <c r="EI33" s="70"/>
      <c r="EJ33" s="70"/>
      <c r="EK33" s="70"/>
      <c r="EL33" s="70"/>
      <c r="EM33" s="70"/>
      <c r="EN33" s="70"/>
      <c r="EO33" s="70"/>
      <c r="EP33" s="70"/>
      <c r="EQ33" s="70"/>
      <c r="ER33" s="70"/>
      <c r="ES33" s="70"/>
      <c r="ET33" s="70"/>
      <c r="EU33" s="70"/>
      <c r="EV33" s="71"/>
      <c r="EW33" s="69">
        <f>データ!AW7</f>
        <v>84.4</v>
      </c>
      <c r="EX33" s="70"/>
      <c r="EY33" s="70"/>
      <c r="EZ33" s="70"/>
      <c r="FA33" s="70"/>
      <c r="FB33" s="70"/>
      <c r="FC33" s="70"/>
      <c r="FD33" s="70"/>
      <c r="FE33" s="70"/>
      <c r="FF33" s="70"/>
      <c r="FG33" s="70"/>
      <c r="FH33" s="70"/>
      <c r="FI33" s="70"/>
      <c r="FJ33" s="70"/>
      <c r="FK33" s="71"/>
      <c r="FL33" s="69">
        <f>データ!AX7</f>
        <v>83.8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83.2</v>
      </c>
      <c r="GS33" s="70"/>
      <c r="GT33" s="70"/>
      <c r="GU33" s="70"/>
      <c r="GV33" s="70"/>
      <c r="GW33" s="70"/>
      <c r="GX33" s="70"/>
      <c r="GY33" s="70"/>
      <c r="GZ33" s="70"/>
      <c r="HA33" s="70"/>
      <c r="HB33" s="70"/>
      <c r="HC33" s="70"/>
      <c r="HD33" s="70"/>
      <c r="HE33" s="70"/>
      <c r="HF33" s="71"/>
      <c r="HG33" s="69">
        <f>データ!BF7</f>
        <v>84.5</v>
      </c>
      <c r="HH33" s="70"/>
      <c r="HI33" s="70"/>
      <c r="HJ33" s="70"/>
      <c r="HK33" s="70"/>
      <c r="HL33" s="70"/>
      <c r="HM33" s="70"/>
      <c r="HN33" s="70"/>
      <c r="HO33" s="70"/>
      <c r="HP33" s="70"/>
      <c r="HQ33" s="70"/>
      <c r="HR33" s="70"/>
      <c r="HS33" s="70"/>
      <c r="HT33" s="70"/>
      <c r="HU33" s="71"/>
      <c r="HV33" s="69">
        <f>データ!BG7</f>
        <v>82.9</v>
      </c>
      <c r="HW33" s="70"/>
      <c r="HX33" s="70"/>
      <c r="HY33" s="70"/>
      <c r="HZ33" s="70"/>
      <c r="IA33" s="70"/>
      <c r="IB33" s="70"/>
      <c r="IC33" s="70"/>
      <c r="ID33" s="70"/>
      <c r="IE33" s="70"/>
      <c r="IF33" s="70"/>
      <c r="IG33" s="70"/>
      <c r="IH33" s="70"/>
      <c r="II33" s="70"/>
      <c r="IJ33" s="71"/>
      <c r="IK33" s="69">
        <f>データ!BH7</f>
        <v>82.8</v>
      </c>
      <c r="IL33" s="70"/>
      <c r="IM33" s="70"/>
      <c r="IN33" s="70"/>
      <c r="IO33" s="70"/>
      <c r="IP33" s="70"/>
      <c r="IQ33" s="70"/>
      <c r="IR33" s="70"/>
      <c r="IS33" s="70"/>
      <c r="IT33" s="70"/>
      <c r="IU33" s="70"/>
      <c r="IV33" s="70"/>
      <c r="IW33" s="70"/>
      <c r="IX33" s="70"/>
      <c r="IY33" s="71"/>
      <c r="IZ33" s="69">
        <f>データ!BI7</f>
        <v>82.6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69.599999999999994</v>
      </c>
      <c r="KG33" s="70"/>
      <c r="KH33" s="70"/>
      <c r="KI33" s="70"/>
      <c r="KJ33" s="70"/>
      <c r="KK33" s="70"/>
      <c r="KL33" s="70"/>
      <c r="KM33" s="70"/>
      <c r="KN33" s="70"/>
      <c r="KO33" s="70"/>
      <c r="KP33" s="70"/>
      <c r="KQ33" s="70"/>
      <c r="KR33" s="70"/>
      <c r="KS33" s="70"/>
      <c r="KT33" s="71"/>
      <c r="KU33" s="69">
        <f>データ!BQ7</f>
        <v>66.3</v>
      </c>
      <c r="KV33" s="70"/>
      <c r="KW33" s="70"/>
      <c r="KX33" s="70"/>
      <c r="KY33" s="70"/>
      <c r="KZ33" s="70"/>
      <c r="LA33" s="70"/>
      <c r="LB33" s="70"/>
      <c r="LC33" s="70"/>
      <c r="LD33" s="70"/>
      <c r="LE33" s="70"/>
      <c r="LF33" s="70"/>
      <c r="LG33" s="70"/>
      <c r="LH33" s="70"/>
      <c r="LI33" s="71"/>
      <c r="LJ33" s="69">
        <f>データ!BR7</f>
        <v>61.7</v>
      </c>
      <c r="LK33" s="70"/>
      <c r="LL33" s="70"/>
      <c r="LM33" s="70"/>
      <c r="LN33" s="70"/>
      <c r="LO33" s="70"/>
      <c r="LP33" s="70"/>
      <c r="LQ33" s="70"/>
      <c r="LR33" s="70"/>
      <c r="LS33" s="70"/>
      <c r="LT33" s="70"/>
      <c r="LU33" s="70"/>
      <c r="LV33" s="70"/>
      <c r="LW33" s="70"/>
      <c r="LX33" s="71"/>
      <c r="LY33" s="69">
        <f>データ!BS7</f>
        <v>62.6</v>
      </c>
      <c r="LZ33" s="70"/>
      <c r="MA33" s="70"/>
      <c r="MB33" s="70"/>
      <c r="MC33" s="70"/>
      <c r="MD33" s="70"/>
      <c r="ME33" s="70"/>
      <c r="MF33" s="70"/>
      <c r="MG33" s="70"/>
      <c r="MH33" s="70"/>
      <c r="MI33" s="70"/>
      <c r="MJ33" s="70"/>
      <c r="MK33" s="70"/>
      <c r="ML33" s="70"/>
      <c r="MM33" s="71"/>
      <c r="MN33" s="69">
        <f>データ!BT7</f>
        <v>65.599999999999994</v>
      </c>
      <c r="MO33" s="70"/>
      <c r="MP33" s="70"/>
      <c r="MQ33" s="70"/>
      <c r="MR33" s="70"/>
      <c r="MS33" s="70"/>
      <c r="MT33" s="70"/>
      <c r="MU33" s="70"/>
      <c r="MV33" s="70"/>
      <c r="MW33" s="70"/>
      <c r="MX33" s="70"/>
      <c r="MY33" s="70"/>
      <c r="MZ33" s="70"/>
      <c r="NA33" s="70"/>
      <c r="NB33" s="71"/>
      <c r="ND33" s="2"/>
      <c r="NE33" s="2"/>
      <c r="NF33" s="2"/>
      <c r="NG33" s="2"/>
      <c r="NH33" s="15"/>
      <c r="NI33" s="2"/>
      <c r="NJ33" s="83"/>
      <c r="NK33" s="84"/>
      <c r="NL33" s="84"/>
      <c r="NM33" s="84"/>
      <c r="NN33" s="84"/>
      <c r="NO33" s="84"/>
      <c r="NP33" s="84"/>
      <c r="NQ33" s="84"/>
      <c r="NR33" s="84"/>
      <c r="NS33" s="84"/>
      <c r="NT33" s="84"/>
      <c r="NU33" s="84"/>
      <c r="NV33" s="84"/>
      <c r="NW33" s="84"/>
      <c r="NX33" s="85"/>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86"/>
      <c r="NK34" s="87"/>
      <c r="NL34" s="87"/>
      <c r="NM34" s="87"/>
      <c r="NN34" s="87"/>
      <c r="NO34" s="87"/>
      <c r="NP34" s="87"/>
      <c r="NQ34" s="87"/>
      <c r="NR34" s="87"/>
      <c r="NS34" s="87"/>
      <c r="NT34" s="87"/>
      <c r="NU34" s="87"/>
      <c r="NV34" s="87"/>
      <c r="NW34" s="87"/>
      <c r="NX34" s="8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191</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9" t="s">
        <v>189</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49585</v>
      </c>
      <c r="Q55" s="67"/>
      <c r="R55" s="67"/>
      <c r="S55" s="67"/>
      <c r="T55" s="67"/>
      <c r="U55" s="67"/>
      <c r="V55" s="67"/>
      <c r="W55" s="67"/>
      <c r="X55" s="67"/>
      <c r="Y55" s="67"/>
      <c r="Z55" s="67"/>
      <c r="AA55" s="67"/>
      <c r="AB55" s="67"/>
      <c r="AC55" s="67"/>
      <c r="AD55" s="68"/>
      <c r="AE55" s="66">
        <f>データ!CB7</f>
        <v>54166</v>
      </c>
      <c r="AF55" s="67"/>
      <c r="AG55" s="67"/>
      <c r="AH55" s="67"/>
      <c r="AI55" s="67"/>
      <c r="AJ55" s="67"/>
      <c r="AK55" s="67"/>
      <c r="AL55" s="67"/>
      <c r="AM55" s="67"/>
      <c r="AN55" s="67"/>
      <c r="AO55" s="67"/>
      <c r="AP55" s="67"/>
      <c r="AQ55" s="67"/>
      <c r="AR55" s="67"/>
      <c r="AS55" s="68"/>
      <c r="AT55" s="66">
        <f>データ!CC7</f>
        <v>57875</v>
      </c>
      <c r="AU55" s="67"/>
      <c r="AV55" s="67"/>
      <c r="AW55" s="67"/>
      <c r="AX55" s="67"/>
      <c r="AY55" s="67"/>
      <c r="AZ55" s="67"/>
      <c r="BA55" s="67"/>
      <c r="BB55" s="67"/>
      <c r="BC55" s="67"/>
      <c r="BD55" s="67"/>
      <c r="BE55" s="67"/>
      <c r="BF55" s="67"/>
      <c r="BG55" s="67"/>
      <c r="BH55" s="68"/>
      <c r="BI55" s="66">
        <f>データ!CD7</f>
        <v>56985</v>
      </c>
      <c r="BJ55" s="67"/>
      <c r="BK55" s="67"/>
      <c r="BL55" s="67"/>
      <c r="BM55" s="67"/>
      <c r="BN55" s="67"/>
      <c r="BO55" s="67"/>
      <c r="BP55" s="67"/>
      <c r="BQ55" s="67"/>
      <c r="BR55" s="67"/>
      <c r="BS55" s="67"/>
      <c r="BT55" s="67"/>
      <c r="BU55" s="67"/>
      <c r="BV55" s="67"/>
      <c r="BW55" s="68"/>
      <c r="BX55" s="66">
        <f>データ!CE7</f>
        <v>58110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12858</v>
      </c>
      <c r="DE55" s="67"/>
      <c r="DF55" s="67"/>
      <c r="DG55" s="67"/>
      <c r="DH55" s="67"/>
      <c r="DI55" s="67"/>
      <c r="DJ55" s="67"/>
      <c r="DK55" s="67"/>
      <c r="DL55" s="67"/>
      <c r="DM55" s="67"/>
      <c r="DN55" s="67"/>
      <c r="DO55" s="67"/>
      <c r="DP55" s="67"/>
      <c r="DQ55" s="67"/>
      <c r="DR55" s="68"/>
      <c r="DS55" s="66">
        <f>データ!CM7</f>
        <v>13021</v>
      </c>
      <c r="DT55" s="67"/>
      <c r="DU55" s="67"/>
      <c r="DV55" s="67"/>
      <c r="DW55" s="67"/>
      <c r="DX55" s="67"/>
      <c r="DY55" s="67"/>
      <c r="DZ55" s="67"/>
      <c r="EA55" s="67"/>
      <c r="EB55" s="67"/>
      <c r="EC55" s="67"/>
      <c r="ED55" s="67"/>
      <c r="EE55" s="67"/>
      <c r="EF55" s="67"/>
      <c r="EG55" s="68"/>
      <c r="EH55" s="66">
        <f>データ!CN7</f>
        <v>13830</v>
      </c>
      <c r="EI55" s="67"/>
      <c r="EJ55" s="67"/>
      <c r="EK55" s="67"/>
      <c r="EL55" s="67"/>
      <c r="EM55" s="67"/>
      <c r="EN55" s="67"/>
      <c r="EO55" s="67"/>
      <c r="EP55" s="67"/>
      <c r="EQ55" s="67"/>
      <c r="ER55" s="67"/>
      <c r="ES55" s="67"/>
      <c r="ET55" s="67"/>
      <c r="EU55" s="67"/>
      <c r="EV55" s="68"/>
      <c r="EW55" s="66">
        <f>データ!CO7</f>
        <v>14331</v>
      </c>
      <c r="EX55" s="67"/>
      <c r="EY55" s="67"/>
      <c r="EZ55" s="67"/>
      <c r="FA55" s="67"/>
      <c r="FB55" s="67"/>
      <c r="FC55" s="67"/>
      <c r="FD55" s="67"/>
      <c r="FE55" s="67"/>
      <c r="FF55" s="67"/>
      <c r="FG55" s="67"/>
      <c r="FH55" s="67"/>
      <c r="FI55" s="67"/>
      <c r="FJ55" s="67"/>
      <c r="FK55" s="68"/>
      <c r="FL55" s="66">
        <f>データ!CP7</f>
        <v>14802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57.5</v>
      </c>
      <c r="GS55" s="70"/>
      <c r="GT55" s="70"/>
      <c r="GU55" s="70"/>
      <c r="GV55" s="70"/>
      <c r="GW55" s="70"/>
      <c r="GX55" s="70"/>
      <c r="GY55" s="70"/>
      <c r="GZ55" s="70"/>
      <c r="HA55" s="70"/>
      <c r="HB55" s="70"/>
      <c r="HC55" s="70"/>
      <c r="HD55" s="70"/>
      <c r="HE55" s="70"/>
      <c r="HF55" s="71"/>
      <c r="HG55" s="69">
        <f>データ!CX7</f>
        <v>55.4</v>
      </c>
      <c r="HH55" s="70"/>
      <c r="HI55" s="70"/>
      <c r="HJ55" s="70"/>
      <c r="HK55" s="70"/>
      <c r="HL55" s="70"/>
      <c r="HM55" s="70"/>
      <c r="HN55" s="70"/>
      <c r="HO55" s="70"/>
      <c r="HP55" s="70"/>
      <c r="HQ55" s="70"/>
      <c r="HR55" s="70"/>
      <c r="HS55" s="70"/>
      <c r="HT55" s="70"/>
      <c r="HU55" s="71"/>
      <c r="HV55" s="69">
        <f>データ!CY7</f>
        <v>56.9</v>
      </c>
      <c r="HW55" s="70"/>
      <c r="HX55" s="70"/>
      <c r="HY55" s="70"/>
      <c r="HZ55" s="70"/>
      <c r="IA55" s="70"/>
      <c r="IB55" s="70"/>
      <c r="IC55" s="70"/>
      <c r="ID55" s="70"/>
      <c r="IE55" s="70"/>
      <c r="IF55" s="70"/>
      <c r="IG55" s="70"/>
      <c r="IH55" s="70"/>
      <c r="II55" s="70"/>
      <c r="IJ55" s="71"/>
      <c r="IK55" s="69">
        <f>データ!CZ7</f>
        <v>58.3</v>
      </c>
      <c r="IL55" s="70"/>
      <c r="IM55" s="70"/>
      <c r="IN55" s="70"/>
      <c r="IO55" s="70"/>
      <c r="IP55" s="70"/>
      <c r="IQ55" s="70"/>
      <c r="IR55" s="70"/>
      <c r="IS55" s="70"/>
      <c r="IT55" s="70"/>
      <c r="IU55" s="70"/>
      <c r="IV55" s="70"/>
      <c r="IW55" s="70"/>
      <c r="IX55" s="70"/>
      <c r="IY55" s="71"/>
      <c r="IZ55" s="69">
        <f>データ!DA7</f>
        <v>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24.7</v>
      </c>
      <c r="KG55" s="70"/>
      <c r="KH55" s="70"/>
      <c r="KI55" s="70"/>
      <c r="KJ55" s="70"/>
      <c r="KK55" s="70"/>
      <c r="KL55" s="70"/>
      <c r="KM55" s="70"/>
      <c r="KN55" s="70"/>
      <c r="KO55" s="70"/>
      <c r="KP55" s="70"/>
      <c r="KQ55" s="70"/>
      <c r="KR55" s="70"/>
      <c r="KS55" s="70"/>
      <c r="KT55" s="71"/>
      <c r="KU55" s="69">
        <f>データ!DI7</f>
        <v>25.7</v>
      </c>
      <c r="KV55" s="70"/>
      <c r="KW55" s="70"/>
      <c r="KX55" s="70"/>
      <c r="KY55" s="70"/>
      <c r="KZ55" s="70"/>
      <c r="LA55" s="70"/>
      <c r="LB55" s="70"/>
      <c r="LC55" s="70"/>
      <c r="LD55" s="70"/>
      <c r="LE55" s="70"/>
      <c r="LF55" s="70"/>
      <c r="LG55" s="70"/>
      <c r="LH55" s="70"/>
      <c r="LI55" s="71"/>
      <c r="LJ55" s="69">
        <f>データ!DJ7</f>
        <v>26.4</v>
      </c>
      <c r="LK55" s="70"/>
      <c r="LL55" s="70"/>
      <c r="LM55" s="70"/>
      <c r="LN55" s="70"/>
      <c r="LO55" s="70"/>
      <c r="LP55" s="70"/>
      <c r="LQ55" s="70"/>
      <c r="LR55" s="70"/>
      <c r="LS55" s="70"/>
      <c r="LT55" s="70"/>
      <c r="LU55" s="70"/>
      <c r="LV55" s="70"/>
      <c r="LW55" s="70"/>
      <c r="LX55" s="71"/>
      <c r="LY55" s="69">
        <f>データ!DK7</f>
        <v>26.9</v>
      </c>
      <c r="LZ55" s="70"/>
      <c r="MA55" s="70"/>
      <c r="MB55" s="70"/>
      <c r="MC55" s="70"/>
      <c r="MD55" s="70"/>
      <c r="ME55" s="70"/>
      <c r="MF55" s="70"/>
      <c r="MG55" s="70"/>
      <c r="MH55" s="70"/>
      <c r="MI55" s="70"/>
      <c r="MJ55" s="70"/>
      <c r="MK55" s="70"/>
      <c r="ML55" s="70"/>
      <c r="MM55" s="71"/>
      <c r="MN55" s="69">
        <f>データ!DL7</f>
        <v>28.8</v>
      </c>
      <c r="MO55" s="70"/>
      <c r="MP55" s="70"/>
      <c r="MQ55" s="70"/>
      <c r="MR55" s="70"/>
      <c r="MS55" s="70"/>
      <c r="MT55" s="70"/>
      <c r="MU55" s="70"/>
      <c r="MV55" s="70"/>
      <c r="MW55" s="70"/>
      <c r="MX55" s="70"/>
      <c r="MY55" s="70"/>
      <c r="MZ55" s="70"/>
      <c r="NA55" s="70"/>
      <c r="NB55" s="71"/>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190</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65" t="s">
        <v>58</v>
      </c>
      <c r="H79" s="65"/>
      <c r="I79" s="65"/>
      <c r="J79" s="65"/>
      <c r="K79" s="65"/>
      <c r="L79" s="65"/>
      <c r="M79" s="65"/>
      <c r="N79" s="65"/>
      <c r="O79" s="65"/>
      <c r="P79" s="69">
        <f>データ!DS7</f>
        <v>47.1</v>
      </c>
      <c r="Q79" s="70"/>
      <c r="R79" s="70"/>
      <c r="S79" s="70"/>
      <c r="T79" s="70"/>
      <c r="U79" s="70"/>
      <c r="V79" s="70"/>
      <c r="W79" s="70"/>
      <c r="X79" s="70"/>
      <c r="Y79" s="70"/>
      <c r="Z79" s="70"/>
      <c r="AA79" s="70"/>
      <c r="AB79" s="70"/>
      <c r="AC79" s="70"/>
      <c r="AD79" s="71"/>
      <c r="AE79" s="69">
        <f>データ!DT7</f>
        <v>45.6</v>
      </c>
      <c r="AF79" s="70"/>
      <c r="AG79" s="70"/>
      <c r="AH79" s="70"/>
      <c r="AI79" s="70"/>
      <c r="AJ79" s="70"/>
      <c r="AK79" s="70"/>
      <c r="AL79" s="70"/>
      <c r="AM79" s="70"/>
      <c r="AN79" s="70"/>
      <c r="AO79" s="70"/>
      <c r="AP79" s="70"/>
      <c r="AQ79" s="70"/>
      <c r="AR79" s="70"/>
      <c r="AS79" s="71"/>
      <c r="AT79" s="69">
        <f>データ!DU7</f>
        <v>38.5</v>
      </c>
      <c r="AU79" s="70"/>
      <c r="AV79" s="70"/>
      <c r="AW79" s="70"/>
      <c r="AX79" s="70"/>
      <c r="AY79" s="70"/>
      <c r="AZ79" s="70"/>
      <c r="BA79" s="70"/>
      <c r="BB79" s="70"/>
      <c r="BC79" s="70"/>
      <c r="BD79" s="70"/>
      <c r="BE79" s="70"/>
      <c r="BF79" s="70"/>
      <c r="BG79" s="70"/>
      <c r="BH79" s="71"/>
      <c r="BI79" s="69">
        <f>データ!DV7</f>
        <v>30.7</v>
      </c>
      <c r="BJ79" s="70"/>
      <c r="BK79" s="70"/>
      <c r="BL79" s="70"/>
      <c r="BM79" s="70"/>
      <c r="BN79" s="70"/>
      <c r="BO79" s="70"/>
      <c r="BP79" s="70"/>
      <c r="BQ79" s="70"/>
      <c r="BR79" s="70"/>
      <c r="BS79" s="70"/>
      <c r="BT79" s="70"/>
      <c r="BU79" s="70"/>
      <c r="BV79" s="70"/>
      <c r="BW79" s="71"/>
      <c r="BX79" s="69">
        <f>データ!DW7</f>
        <v>23.4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38.700000000000003</v>
      </c>
      <c r="DH79" s="70"/>
      <c r="DI79" s="70"/>
      <c r="DJ79" s="70"/>
      <c r="DK79" s="70"/>
      <c r="DL79" s="70"/>
      <c r="DM79" s="70"/>
      <c r="DN79" s="70"/>
      <c r="DO79" s="70"/>
      <c r="DP79" s="70"/>
      <c r="DQ79" s="70"/>
      <c r="DR79" s="70"/>
      <c r="DS79" s="70"/>
      <c r="DT79" s="70"/>
      <c r="DU79" s="71"/>
      <c r="DV79" s="69">
        <f>データ!EE7</f>
        <v>40.5</v>
      </c>
      <c r="DW79" s="70"/>
      <c r="DX79" s="70"/>
      <c r="DY79" s="70"/>
      <c r="DZ79" s="70"/>
      <c r="EA79" s="70"/>
      <c r="EB79" s="70"/>
      <c r="EC79" s="70"/>
      <c r="ED79" s="70"/>
      <c r="EE79" s="70"/>
      <c r="EF79" s="70"/>
      <c r="EG79" s="70"/>
      <c r="EH79" s="70"/>
      <c r="EI79" s="70"/>
      <c r="EJ79" s="71"/>
      <c r="EK79" s="69">
        <f>データ!EF7</f>
        <v>44.3</v>
      </c>
      <c r="EL79" s="70"/>
      <c r="EM79" s="70"/>
      <c r="EN79" s="70"/>
      <c r="EO79" s="70"/>
      <c r="EP79" s="70"/>
      <c r="EQ79" s="70"/>
      <c r="ER79" s="70"/>
      <c r="ES79" s="70"/>
      <c r="ET79" s="70"/>
      <c r="EU79" s="70"/>
      <c r="EV79" s="70"/>
      <c r="EW79" s="70"/>
      <c r="EX79" s="70"/>
      <c r="EY79" s="71"/>
      <c r="EZ79" s="69">
        <f>データ!EG7</f>
        <v>47.2</v>
      </c>
      <c r="FA79" s="70"/>
      <c r="FB79" s="70"/>
      <c r="FC79" s="70"/>
      <c r="FD79" s="70"/>
      <c r="FE79" s="70"/>
      <c r="FF79" s="70"/>
      <c r="FG79" s="70"/>
      <c r="FH79" s="70"/>
      <c r="FI79" s="70"/>
      <c r="FJ79" s="70"/>
      <c r="FK79" s="70"/>
      <c r="FL79" s="70"/>
      <c r="FM79" s="70"/>
      <c r="FN79" s="71"/>
      <c r="FO79" s="69">
        <f>データ!EH7</f>
        <v>50.2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76.900000000000006</v>
      </c>
      <c r="GU79" s="70"/>
      <c r="GV79" s="70"/>
      <c r="GW79" s="70"/>
      <c r="GX79" s="70"/>
      <c r="GY79" s="70"/>
      <c r="GZ79" s="70"/>
      <c r="HA79" s="70"/>
      <c r="HB79" s="70"/>
      <c r="HC79" s="70"/>
      <c r="HD79" s="70"/>
      <c r="HE79" s="70"/>
      <c r="HF79" s="70"/>
      <c r="HG79" s="70"/>
      <c r="HH79" s="71"/>
      <c r="HI79" s="69">
        <f>データ!EP7</f>
        <v>74.599999999999994</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78.2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46151338</v>
      </c>
      <c r="KH79" s="67"/>
      <c r="KI79" s="67"/>
      <c r="KJ79" s="67"/>
      <c r="KK79" s="67"/>
      <c r="KL79" s="67"/>
      <c r="KM79" s="67"/>
      <c r="KN79" s="67"/>
      <c r="KO79" s="67"/>
      <c r="KP79" s="67"/>
      <c r="KQ79" s="67"/>
      <c r="KR79" s="67"/>
      <c r="KS79" s="67"/>
      <c r="KT79" s="67"/>
      <c r="KU79" s="68"/>
      <c r="KV79" s="66">
        <f>データ!FA7</f>
        <v>46092324</v>
      </c>
      <c r="KW79" s="67"/>
      <c r="KX79" s="67"/>
      <c r="KY79" s="67"/>
      <c r="KZ79" s="67"/>
      <c r="LA79" s="67"/>
      <c r="LB79" s="67"/>
      <c r="LC79" s="67"/>
      <c r="LD79" s="67"/>
      <c r="LE79" s="67"/>
      <c r="LF79" s="67"/>
      <c r="LG79" s="67"/>
      <c r="LH79" s="67"/>
      <c r="LI79" s="67"/>
      <c r="LJ79" s="68"/>
      <c r="LK79" s="66">
        <f>データ!FB7</f>
        <v>46767486</v>
      </c>
      <c r="LL79" s="67"/>
      <c r="LM79" s="67"/>
      <c r="LN79" s="67"/>
      <c r="LO79" s="67"/>
      <c r="LP79" s="67"/>
      <c r="LQ79" s="67"/>
      <c r="LR79" s="67"/>
      <c r="LS79" s="67"/>
      <c r="LT79" s="67"/>
      <c r="LU79" s="67"/>
      <c r="LV79" s="67"/>
      <c r="LW79" s="67"/>
      <c r="LX79" s="67"/>
      <c r="LY79" s="68"/>
      <c r="LZ79" s="66">
        <f>データ!FC7</f>
        <v>47106450</v>
      </c>
      <c r="MA79" s="67"/>
      <c r="MB79" s="67"/>
      <c r="MC79" s="67"/>
      <c r="MD79" s="67"/>
      <c r="ME79" s="67"/>
      <c r="MF79" s="67"/>
      <c r="MG79" s="67"/>
      <c r="MH79" s="67"/>
      <c r="MI79" s="67"/>
      <c r="MJ79" s="67"/>
      <c r="MK79" s="67"/>
      <c r="ML79" s="67"/>
      <c r="MM79" s="67"/>
      <c r="MN79" s="68"/>
      <c r="MO79" s="66">
        <f>データ!FD7</f>
        <v>47077007</v>
      </c>
      <c r="MP79" s="67"/>
      <c r="MQ79" s="67"/>
      <c r="MR79" s="67"/>
      <c r="MS79" s="67"/>
      <c r="MT79" s="67"/>
      <c r="MU79" s="67"/>
      <c r="MV79" s="67"/>
      <c r="MW79" s="67"/>
      <c r="MX79" s="67"/>
      <c r="MY79" s="67"/>
      <c r="MZ79" s="67"/>
      <c r="NA79" s="67"/>
      <c r="NB79" s="67"/>
      <c r="NC79" s="68"/>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BamfLt9XbO0vIILi+fIfMIwD/yB0ZqX1TL8ho9rSiy0UCwAn4sk5W+Ip85KhM67EoXQKurIk79An6ChUKK3RA==" saltValue="ZjXd6r+uu+jzqyu6bNSX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110</v>
      </c>
      <c r="AJ4" s="147"/>
      <c r="AK4" s="147"/>
      <c r="AL4" s="147"/>
      <c r="AM4" s="147"/>
      <c r="AN4" s="147"/>
      <c r="AO4" s="147"/>
      <c r="AP4" s="147"/>
      <c r="AQ4" s="147"/>
      <c r="AR4" s="147"/>
      <c r="AS4" s="148"/>
      <c r="AT4" s="145" t="s">
        <v>111</v>
      </c>
      <c r="AU4" s="144"/>
      <c r="AV4" s="144"/>
      <c r="AW4" s="144"/>
      <c r="AX4" s="144"/>
      <c r="AY4" s="144"/>
      <c r="AZ4" s="144"/>
      <c r="BA4" s="144"/>
      <c r="BB4" s="144"/>
      <c r="BC4" s="144"/>
      <c r="BD4" s="144"/>
      <c r="BE4" s="145" t="s">
        <v>112</v>
      </c>
      <c r="BF4" s="144"/>
      <c r="BG4" s="144"/>
      <c r="BH4" s="144"/>
      <c r="BI4" s="144"/>
      <c r="BJ4" s="144"/>
      <c r="BK4" s="144"/>
      <c r="BL4" s="144"/>
      <c r="BM4" s="144"/>
      <c r="BN4" s="144"/>
      <c r="BO4" s="144"/>
      <c r="BP4" s="146" t="s">
        <v>113</v>
      </c>
      <c r="BQ4" s="147"/>
      <c r="BR4" s="147"/>
      <c r="BS4" s="147"/>
      <c r="BT4" s="147"/>
      <c r="BU4" s="147"/>
      <c r="BV4" s="147"/>
      <c r="BW4" s="147"/>
      <c r="BX4" s="147"/>
      <c r="BY4" s="147"/>
      <c r="BZ4" s="148"/>
      <c r="CA4" s="144" t="s">
        <v>114</v>
      </c>
      <c r="CB4" s="144"/>
      <c r="CC4" s="144"/>
      <c r="CD4" s="144"/>
      <c r="CE4" s="144"/>
      <c r="CF4" s="144"/>
      <c r="CG4" s="144"/>
      <c r="CH4" s="144"/>
      <c r="CI4" s="144"/>
      <c r="CJ4" s="144"/>
      <c r="CK4" s="144"/>
      <c r="CL4" s="145"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5" t="s">
        <v>118</v>
      </c>
      <c r="DT4" s="144"/>
      <c r="DU4" s="144"/>
      <c r="DV4" s="144"/>
      <c r="DW4" s="144"/>
      <c r="DX4" s="144"/>
      <c r="DY4" s="144"/>
      <c r="DZ4" s="144"/>
      <c r="EA4" s="144"/>
      <c r="EB4" s="144"/>
      <c r="EC4" s="144"/>
      <c r="ED4" s="146" t="s">
        <v>119</v>
      </c>
      <c r="EE4" s="147"/>
      <c r="EF4" s="147"/>
      <c r="EG4" s="147"/>
      <c r="EH4" s="147"/>
      <c r="EI4" s="147"/>
      <c r="EJ4" s="147"/>
      <c r="EK4" s="147"/>
      <c r="EL4" s="147"/>
      <c r="EM4" s="147"/>
      <c r="EN4" s="148"/>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161</v>
      </c>
      <c r="BF5" s="49" t="s">
        <v>158</v>
      </c>
      <c r="BG5" s="49" t="s">
        <v>162</v>
      </c>
      <c r="BH5" s="49" t="s">
        <v>163</v>
      </c>
      <c r="BI5" s="49" t="s">
        <v>164</v>
      </c>
      <c r="BJ5" s="49" t="s">
        <v>151</v>
      </c>
      <c r="BK5" s="49" t="s">
        <v>152</v>
      </c>
      <c r="BL5" s="49" t="s">
        <v>153</v>
      </c>
      <c r="BM5" s="49" t="s">
        <v>154</v>
      </c>
      <c r="BN5" s="49" t="s">
        <v>155</v>
      </c>
      <c r="BO5" s="49" t="s">
        <v>156</v>
      </c>
      <c r="BP5" s="49" t="s">
        <v>157</v>
      </c>
      <c r="BQ5" s="49" t="s">
        <v>165</v>
      </c>
      <c r="BR5" s="49" t="s">
        <v>162</v>
      </c>
      <c r="BS5" s="49" t="s">
        <v>163</v>
      </c>
      <c r="BT5" s="49" t="s">
        <v>150</v>
      </c>
      <c r="BU5" s="49" t="s">
        <v>151</v>
      </c>
      <c r="BV5" s="49" t="s">
        <v>152</v>
      </c>
      <c r="BW5" s="49" t="s">
        <v>153</v>
      </c>
      <c r="BX5" s="49" t="s">
        <v>154</v>
      </c>
      <c r="BY5" s="49" t="s">
        <v>155</v>
      </c>
      <c r="BZ5" s="49" t="s">
        <v>156</v>
      </c>
      <c r="CA5" s="49" t="s">
        <v>157</v>
      </c>
      <c r="CB5" s="49" t="s">
        <v>147</v>
      </c>
      <c r="CC5" s="49" t="s">
        <v>148</v>
      </c>
      <c r="CD5" s="49" t="s">
        <v>163</v>
      </c>
      <c r="CE5" s="49" t="s">
        <v>150</v>
      </c>
      <c r="CF5" s="49" t="s">
        <v>151</v>
      </c>
      <c r="CG5" s="49" t="s">
        <v>152</v>
      </c>
      <c r="CH5" s="49" t="s">
        <v>153</v>
      </c>
      <c r="CI5" s="49" t="s">
        <v>154</v>
      </c>
      <c r="CJ5" s="49" t="s">
        <v>155</v>
      </c>
      <c r="CK5" s="49" t="s">
        <v>156</v>
      </c>
      <c r="CL5" s="49" t="s">
        <v>157</v>
      </c>
      <c r="CM5" s="49" t="s">
        <v>158</v>
      </c>
      <c r="CN5" s="49" t="s">
        <v>148</v>
      </c>
      <c r="CO5" s="49" t="s">
        <v>163</v>
      </c>
      <c r="CP5" s="49" t="s">
        <v>160</v>
      </c>
      <c r="CQ5" s="49" t="s">
        <v>151</v>
      </c>
      <c r="CR5" s="49" t="s">
        <v>152</v>
      </c>
      <c r="CS5" s="49" t="s">
        <v>153</v>
      </c>
      <c r="CT5" s="49" t="s">
        <v>154</v>
      </c>
      <c r="CU5" s="49" t="s">
        <v>155</v>
      </c>
      <c r="CV5" s="49" t="s">
        <v>156</v>
      </c>
      <c r="CW5" s="49" t="s">
        <v>157</v>
      </c>
      <c r="CX5" s="49" t="s">
        <v>165</v>
      </c>
      <c r="CY5" s="49" t="s">
        <v>162</v>
      </c>
      <c r="CZ5" s="49" t="s">
        <v>149</v>
      </c>
      <c r="DA5" s="49" t="s">
        <v>150</v>
      </c>
      <c r="DB5" s="49" t="s">
        <v>151</v>
      </c>
      <c r="DC5" s="49" t="s">
        <v>152</v>
      </c>
      <c r="DD5" s="49" t="s">
        <v>153</v>
      </c>
      <c r="DE5" s="49" t="s">
        <v>154</v>
      </c>
      <c r="DF5" s="49" t="s">
        <v>155</v>
      </c>
      <c r="DG5" s="49" t="s">
        <v>156</v>
      </c>
      <c r="DH5" s="49" t="s">
        <v>161</v>
      </c>
      <c r="DI5" s="49" t="s">
        <v>165</v>
      </c>
      <c r="DJ5" s="49" t="s">
        <v>148</v>
      </c>
      <c r="DK5" s="49" t="s">
        <v>163</v>
      </c>
      <c r="DL5" s="49" t="s">
        <v>164</v>
      </c>
      <c r="DM5" s="49" t="s">
        <v>151</v>
      </c>
      <c r="DN5" s="49" t="s">
        <v>152</v>
      </c>
      <c r="DO5" s="49" t="s">
        <v>153</v>
      </c>
      <c r="DP5" s="49" t="s">
        <v>154</v>
      </c>
      <c r="DQ5" s="49" t="s">
        <v>155</v>
      </c>
      <c r="DR5" s="49" t="s">
        <v>156</v>
      </c>
      <c r="DS5" s="49" t="s">
        <v>157</v>
      </c>
      <c r="DT5" s="49" t="s">
        <v>147</v>
      </c>
      <c r="DU5" s="49" t="s">
        <v>162</v>
      </c>
      <c r="DV5" s="49" t="s">
        <v>149</v>
      </c>
      <c r="DW5" s="49" t="s">
        <v>150</v>
      </c>
      <c r="DX5" s="49" t="s">
        <v>151</v>
      </c>
      <c r="DY5" s="49" t="s">
        <v>152</v>
      </c>
      <c r="DZ5" s="49" t="s">
        <v>153</v>
      </c>
      <c r="EA5" s="49" t="s">
        <v>154</v>
      </c>
      <c r="EB5" s="49" t="s">
        <v>155</v>
      </c>
      <c r="EC5" s="49" t="s">
        <v>156</v>
      </c>
      <c r="ED5" s="49" t="s">
        <v>161</v>
      </c>
      <c r="EE5" s="49" t="s">
        <v>147</v>
      </c>
      <c r="EF5" s="49" t="s">
        <v>162</v>
      </c>
      <c r="EG5" s="49" t="s">
        <v>163</v>
      </c>
      <c r="EH5" s="49" t="s">
        <v>150</v>
      </c>
      <c r="EI5" s="49" t="s">
        <v>151</v>
      </c>
      <c r="EJ5" s="49" t="s">
        <v>152</v>
      </c>
      <c r="EK5" s="49" t="s">
        <v>153</v>
      </c>
      <c r="EL5" s="49" t="s">
        <v>154</v>
      </c>
      <c r="EM5" s="49" t="s">
        <v>155</v>
      </c>
      <c r="EN5" s="49" t="s">
        <v>156</v>
      </c>
      <c r="EO5" s="49" t="s">
        <v>157</v>
      </c>
      <c r="EP5" s="49" t="s">
        <v>147</v>
      </c>
      <c r="EQ5" s="49" t="s">
        <v>162</v>
      </c>
      <c r="ER5" s="49" t="s">
        <v>163</v>
      </c>
      <c r="ES5" s="49" t="s">
        <v>164</v>
      </c>
      <c r="ET5" s="49" t="s">
        <v>151</v>
      </c>
      <c r="EU5" s="49" t="s">
        <v>152</v>
      </c>
      <c r="EV5" s="49" t="s">
        <v>153</v>
      </c>
      <c r="EW5" s="49" t="s">
        <v>154</v>
      </c>
      <c r="EX5" s="49" t="s">
        <v>155</v>
      </c>
      <c r="EY5" s="49" t="s">
        <v>166</v>
      </c>
      <c r="EZ5" s="49" t="s">
        <v>161</v>
      </c>
      <c r="FA5" s="49" t="s">
        <v>158</v>
      </c>
      <c r="FB5" s="49" t="s">
        <v>148</v>
      </c>
      <c r="FC5" s="49" t="s">
        <v>163</v>
      </c>
      <c r="FD5" s="49" t="s">
        <v>164</v>
      </c>
      <c r="FE5" s="49" t="s">
        <v>151</v>
      </c>
      <c r="FF5" s="49" t="s">
        <v>152</v>
      </c>
      <c r="FG5" s="49" t="s">
        <v>153</v>
      </c>
      <c r="FH5" s="49" t="s">
        <v>154</v>
      </c>
      <c r="FI5" s="49" t="s">
        <v>155</v>
      </c>
      <c r="FJ5" s="49" t="s">
        <v>156</v>
      </c>
    </row>
    <row r="6" spans="1:166" s="54" customFormat="1" x14ac:dyDescent="0.15">
      <c r="A6" s="35" t="s">
        <v>167</v>
      </c>
      <c r="B6" s="50">
        <f>B8</f>
        <v>2022</v>
      </c>
      <c r="C6" s="50">
        <f t="shared" ref="C6:M6" si="2">C8</f>
        <v>28797</v>
      </c>
      <c r="D6" s="50">
        <f t="shared" si="2"/>
        <v>46</v>
      </c>
      <c r="E6" s="50">
        <f t="shared" si="2"/>
        <v>6</v>
      </c>
      <c r="F6" s="50">
        <f t="shared" si="2"/>
        <v>0</v>
      </c>
      <c r="G6" s="50">
        <f t="shared" si="2"/>
        <v>1</v>
      </c>
      <c r="H6" s="141" t="str">
        <f>IF(H8&lt;&gt;I8,H8,"")&amp;IF(I8&lt;&gt;J8,I8,"")&amp;"　"&amp;J8</f>
        <v>青森県つがる西北五広域連合　つがる総合病院</v>
      </c>
      <c r="I6" s="142"/>
      <c r="J6" s="143"/>
      <c r="K6" s="50" t="str">
        <f t="shared" si="2"/>
        <v>条例全部</v>
      </c>
      <c r="L6" s="50" t="str">
        <f t="shared" si="2"/>
        <v>病院事業</v>
      </c>
      <c r="M6" s="50" t="str">
        <f t="shared" si="2"/>
        <v>一般病院</v>
      </c>
      <c r="N6" s="50" t="str">
        <f>N8</f>
        <v>400床以上～500床未満</v>
      </c>
      <c r="O6" s="50" t="str">
        <f>O8</f>
        <v>学術・研究機関出身</v>
      </c>
      <c r="P6" s="50" t="str">
        <f>P8</f>
        <v>直営</v>
      </c>
      <c r="Q6" s="51">
        <f t="shared" ref="Q6:AH6" si="3">Q8</f>
        <v>23</v>
      </c>
      <c r="R6" s="50" t="str">
        <f t="shared" si="3"/>
        <v>対象</v>
      </c>
      <c r="S6" s="50" t="str">
        <f t="shared" si="3"/>
        <v>ド 透 訓</v>
      </c>
      <c r="T6" s="50" t="str">
        <f t="shared" si="3"/>
        <v>救 臨 感 災 輪</v>
      </c>
      <c r="U6" s="51" t="str">
        <f>U8</f>
        <v>-</v>
      </c>
      <c r="V6" s="51">
        <f>V8</f>
        <v>36872</v>
      </c>
      <c r="W6" s="50" t="str">
        <f>W8</f>
        <v>-</v>
      </c>
      <c r="X6" s="50" t="str">
        <f t="shared" ref="X6" si="4">X8</f>
        <v>第２種該当</v>
      </c>
      <c r="Y6" s="50" t="str">
        <f t="shared" si="3"/>
        <v>７：１</v>
      </c>
      <c r="Z6" s="51">
        <f t="shared" si="3"/>
        <v>390</v>
      </c>
      <c r="AA6" s="51" t="str">
        <f t="shared" si="3"/>
        <v>-</v>
      </c>
      <c r="AB6" s="51" t="str">
        <f t="shared" si="3"/>
        <v>-</v>
      </c>
      <c r="AC6" s="51">
        <f t="shared" si="3"/>
        <v>44</v>
      </c>
      <c r="AD6" s="51">
        <f t="shared" si="3"/>
        <v>4</v>
      </c>
      <c r="AE6" s="51">
        <f t="shared" si="3"/>
        <v>438</v>
      </c>
      <c r="AF6" s="51">
        <f t="shared" si="3"/>
        <v>364</v>
      </c>
      <c r="AG6" s="51" t="str">
        <f t="shared" si="3"/>
        <v>-</v>
      </c>
      <c r="AH6" s="51">
        <f t="shared" si="3"/>
        <v>364</v>
      </c>
      <c r="AI6" s="52">
        <f>IF(AI8="-",NA(),AI8)</f>
        <v>97.2</v>
      </c>
      <c r="AJ6" s="52">
        <f t="shared" ref="AJ6:AR6" si="5">IF(AJ8="-",NA(),AJ8)</f>
        <v>99.7</v>
      </c>
      <c r="AK6" s="52">
        <f t="shared" si="5"/>
        <v>106.5</v>
      </c>
      <c r="AL6" s="52">
        <f t="shared" si="5"/>
        <v>106.6</v>
      </c>
      <c r="AM6" s="52">
        <f t="shared" si="5"/>
        <v>104</v>
      </c>
      <c r="AN6" s="52">
        <f t="shared" si="5"/>
        <v>99</v>
      </c>
      <c r="AO6" s="52">
        <f t="shared" si="5"/>
        <v>99</v>
      </c>
      <c r="AP6" s="52">
        <f t="shared" si="5"/>
        <v>103.9</v>
      </c>
      <c r="AQ6" s="52">
        <f t="shared" si="5"/>
        <v>106.6</v>
      </c>
      <c r="AR6" s="52">
        <f t="shared" si="5"/>
        <v>103.5</v>
      </c>
      <c r="AS6" s="52" t="str">
        <f>IF(AS8="-","【-】","【"&amp;SUBSTITUTE(TEXT(AS8,"#,##0.0"),"-","△")&amp;"】")</f>
        <v>【103.5】</v>
      </c>
      <c r="AT6" s="52">
        <f>IF(AT8="-",NA(),AT8)</f>
        <v>83.5</v>
      </c>
      <c r="AU6" s="52">
        <f t="shared" ref="AU6:BC6" si="6">IF(AU8="-",NA(),AU8)</f>
        <v>84.9</v>
      </c>
      <c r="AV6" s="52">
        <f t="shared" si="6"/>
        <v>84.5</v>
      </c>
      <c r="AW6" s="52">
        <f t="shared" si="6"/>
        <v>84.4</v>
      </c>
      <c r="AX6" s="52">
        <f t="shared" si="6"/>
        <v>83.8</v>
      </c>
      <c r="AY6" s="52">
        <f t="shared" si="6"/>
        <v>92.3</v>
      </c>
      <c r="AZ6" s="52">
        <f t="shared" si="6"/>
        <v>92.4</v>
      </c>
      <c r="BA6" s="52">
        <f t="shared" si="6"/>
        <v>87.5</v>
      </c>
      <c r="BB6" s="52">
        <f t="shared" si="6"/>
        <v>89.4</v>
      </c>
      <c r="BC6" s="52">
        <f t="shared" si="6"/>
        <v>88.9</v>
      </c>
      <c r="BD6" s="52" t="str">
        <f>IF(BD8="-","【-】","【"&amp;SUBSTITUTE(TEXT(BD8,"#,##0.0"),"-","△")&amp;"】")</f>
        <v>【86.4】</v>
      </c>
      <c r="BE6" s="52">
        <f>IF(BE8="-",NA(),BE8)</f>
        <v>83.2</v>
      </c>
      <c r="BF6" s="52">
        <f t="shared" ref="BF6:BN6" si="7">IF(BF8="-",NA(),BF8)</f>
        <v>84.5</v>
      </c>
      <c r="BG6" s="52">
        <f t="shared" si="7"/>
        <v>82.9</v>
      </c>
      <c r="BH6" s="52">
        <f t="shared" si="7"/>
        <v>82.8</v>
      </c>
      <c r="BI6" s="52">
        <f t="shared" si="7"/>
        <v>82.6</v>
      </c>
      <c r="BJ6" s="52">
        <f t="shared" si="7"/>
        <v>89.7</v>
      </c>
      <c r="BK6" s="52">
        <f t="shared" si="7"/>
        <v>89.9</v>
      </c>
      <c r="BL6" s="52">
        <f t="shared" si="7"/>
        <v>84.9</v>
      </c>
      <c r="BM6" s="52">
        <f t="shared" si="7"/>
        <v>86.9</v>
      </c>
      <c r="BN6" s="52">
        <f t="shared" si="7"/>
        <v>86.4</v>
      </c>
      <c r="BO6" s="52" t="str">
        <f>IF(BO8="-","【-】","【"&amp;SUBSTITUTE(TEXT(BO8,"#,##0.0"),"-","△")&amp;"】")</f>
        <v>【83.7】</v>
      </c>
      <c r="BP6" s="52">
        <f>IF(BP8="-",NA(),BP8)</f>
        <v>69.599999999999994</v>
      </c>
      <c r="BQ6" s="52">
        <f t="shared" ref="BQ6:BY6" si="8">IF(BQ8="-",NA(),BQ8)</f>
        <v>66.3</v>
      </c>
      <c r="BR6" s="52">
        <f t="shared" si="8"/>
        <v>61.7</v>
      </c>
      <c r="BS6" s="52">
        <f t="shared" si="8"/>
        <v>62.6</v>
      </c>
      <c r="BT6" s="52">
        <f t="shared" si="8"/>
        <v>65.599999999999994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49585</v>
      </c>
      <c r="CB6" s="53">
        <f t="shared" ref="CB6:CJ6" si="9">IF(CB8="-",NA(),CB8)</f>
        <v>54166</v>
      </c>
      <c r="CC6" s="53">
        <f t="shared" si="9"/>
        <v>57875</v>
      </c>
      <c r="CD6" s="53">
        <f t="shared" si="9"/>
        <v>56985</v>
      </c>
      <c r="CE6" s="53">
        <f t="shared" si="9"/>
        <v>58110</v>
      </c>
      <c r="CF6" s="53">
        <f t="shared" si="9"/>
        <v>59108</v>
      </c>
      <c r="CG6" s="53">
        <f t="shared" si="9"/>
        <v>60271</v>
      </c>
      <c r="CH6" s="53">
        <f t="shared" si="9"/>
        <v>63766</v>
      </c>
      <c r="CI6" s="53">
        <f t="shared" si="9"/>
        <v>66386</v>
      </c>
      <c r="CJ6" s="53">
        <f t="shared" si="9"/>
        <v>69418</v>
      </c>
      <c r="CK6" s="52" t="str">
        <f>IF(CK8="-","【-】","【"&amp;SUBSTITUTE(TEXT(CK8,"#,##0"),"-","△")&amp;"】")</f>
        <v>【61,837】</v>
      </c>
      <c r="CL6" s="53">
        <f>IF(CL8="-",NA(),CL8)</f>
        <v>12858</v>
      </c>
      <c r="CM6" s="53">
        <f t="shared" ref="CM6:CU6" si="10">IF(CM8="-",NA(),CM8)</f>
        <v>13021</v>
      </c>
      <c r="CN6" s="53">
        <f t="shared" si="10"/>
        <v>13830</v>
      </c>
      <c r="CO6" s="53">
        <f t="shared" si="10"/>
        <v>14331</v>
      </c>
      <c r="CP6" s="53">
        <f t="shared" si="10"/>
        <v>14802</v>
      </c>
      <c r="CQ6" s="53">
        <f t="shared" si="10"/>
        <v>15887</v>
      </c>
      <c r="CR6" s="53">
        <f t="shared" si="10"/>
        <v>16979</v>
      </c>
      <c r="CS6" s="53">
        <f t="shared" si="10"/>
        <v>18423</v>
      </c>
      <c r="CT6" s="53">
        <f t="shared" si="10"/>
        <v>19190</v>
      </c>
      <c r="CU6" s="53">
        <f t="shared" si="10"/>
        <v>19216</v>
      </c>
      <c r="CV6" s="52" t="str">
        <f>IF(CV8="-","【-】","【"&amp;SUBSTITUTE(TEXT(CV8,"#,##0"),"-","△")&amp;"】")</f>
        <v>【17,600】</v>
      </c>
      <c r="CW6" s="52">
        <f>IF(CW8="-",NA(),CW8)</f>
        <v>57.5</v>
      </c>
      <c r="CX6" s="52">
        <f t="shared" ref="CX6:DF6" si="11">IF(CX8="-",NA(),CX8)</f>
        <v>55.4</v>
      </c>
      <c r="CY6" s="52">
        <f t="shared" si="11"/>
        <v>56.9</v>
      </c>
      <c r="CZ6" s="52">
        <f t="shared" si="11"/>
        <v>58.3</v>
      </c>
      <c r="DA6" s="52">
        <f t="shared" si="11"/>
        <v>57</v>
      </c>
      <c r="DB6" s="52">
        <f t="shared" si="11"/>
        <v>53</v>
      </c>
      <c r="DC6" s="52">
        <f t="shared" si="11"/>
        <v>53</v>
      </c>
      <c r="DD6" s="52">
        <f t="shared" si="11"/>
        <v>56.7</v>
      </c>
      <c r="DE6" s="52">
        <f t="shared" si="11"/>
        <v>54.2</v>
      </c>
      <c r="DF6" s="52">
        <f t="shared" si="11"/>
        <v>53.9</v>
      </c>
      <c r="DG6" s="52" t="str">
        <f>IF(DG8="-","【-】","【"&amp;SUBSTITUTE(TEXT(DG8,"#,##0.0"),"-","△")&amp;"】")</f>
        <v>【55.6】</v>
      </c>
      <c r="DH6" s="52">
        <f>IF(DH8="-",NA(),DH8)</f>
        <v>24.7</v>
      </c>
      <c r="DI6" s="52">
        <f t="shared" ref="DI6:DQ6" si="12">IF(DI8="-",NA(),DI8)</f>
        <v>25.7</v>
      </c>
      <c r="DJ6" s="52">
        <f t="shared" si="12"/>
        <v>26.4</v>
      </c>
      <c r="DK6" s="52">
        <f t="shared" si="12"/>
        <v>26.9</v>
      </c>
      <c r="DL6" s="52">
        <f t="shared" si="12"/>
        <v>28.8</v>
      </c>
      <c r="DM6" s="52">
        <f t="shared" si="12"/>
        <v>25.8</v>
      </c>
      <c r="DN6" s="52">
        <f t="shared" si="12"/>
        <v>26.4</v>
      </c>
      <c r="DO6" s="52">
        <f t="shared" si="12"/>
        <v>26.2</v>
      </c>
      <c r="DP6" s="52">
        <f t="shared" si="12"/>
        <v>26.3</v>
      </c>
      <c r="DQ6" s="52">
        <f t="shared" si="12"/>
        <v>26.3</v>
      </c>
      <c r="DR6" s="52" t="str">
        <f>IF(DR8="-","【-】","【"&amp;SUBSTITUTE(TEXT(DR8,"#,##0.0"),"-","△")&amp;"】")</f>
        <v>【25.1】</v>
      </c>
      <c r="DS6" s="52">
        <f>IF(DS8="-",NA(),DS8)</f>
        <v>47.1</v>
      </c>
      <c r="DT6" s="52">
        <f t="shared" ref="DT6:EB6" si="13">IF(DT8="-",NA(),DT8)</f>
        <v>45.6</v>
      </c>
      <c r="DU6" s="52">
        <f t="shared" si="13"/>
        <v>38.5</v>
      </c>
      <c r="DV6" s="52">
        <f t="shared" si="13"/>
        <v>30.7</v>
      </c>
      <c r="DW6" s="52">
        <f t="shared" si="13"/>
        <v>23.4</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38.700000000000003</v>
      </c>
      <c r="EE6" s="52">
        <f t="shared" ref="EE6:EM6" si="14">IF(EE8="-",NA(),EE8)</f>
        <v>40.5</v>
      </c>
      <c r="EF6" s="52">
        <f t="shared" si="14"/>
        <v>44.3</v>
      </c>
      <c r="EG6" s="52">
        <f t="shared" si="14"/>
        <v>47.2</v>
      </c>
      <c r="EH6" s="52">
        <f t="shared" si="14"/>
        <v>50.2</v>
      </c>
      <c r="EI6" s="52">
        <f t="shared" si="14"/>
        <v>53.7</v>
      </c>
      <c r="EJ6" s="52">
        <f t="shared" si="14"/>
        <v>56.4</v>
      </c>
      <c r="EK6" s="52">
        <f t="shared" si="14"/>
        <v>56.8</v>
      </c>
      <c r="EL6" s="52">
        <f t="shared" si="14"/>
        <v>58.5</v>
      </c>
      <c r="EM6" s="52">
        <f t="shared" si="14"/>
        <v>57.4</v>
      </c>
      <c r="EN6" s="52" t="str">
        <f>IF(EN8="-","【-】","【"&amp;SUBSTITUTE(TEXT(EN8,"#,##0.0"),"-","△")&amp;"】")</f>
        <v>【56.4】</v>
      </c>
      <c r="EO6" s="52">
        <f>IF(EO8="-",NA(),EO8)</f>
        <v>76.900000000000006</v>
      </c>
      <c r="EP6" s="52">
        <f t="shared" ref="EP6:EX6" si="15">IF(EP8="-",NA(),EP8)</f>
        <v>74.599999999999994</v>
      </c>
      <c r="EQ6" s="52">
        <f t="shared" si="15"/>
        <v>76.7</v>
      </c>
      <c r="ER6" s="52">
        <f t="shared" si="15"/>
        <v>76.7</v>
      </c>
      <c r="ES6" s="52">
        <f t="shared" si="15"/>
        <v>78.2</v>
      </c>
      <c r="ET6" s="52">
        <f t="shared" si="15"/>
        <v>69.3</v>
      </c>
      <c r="EU6" s="52">
        <f t="shared" si="15"/>
        <v>71.099999999999994</v>
      </c>
      <c r="EV6" s="52">
        <f t="shared" si="15"/>
        <v>69.8</v>
      </c>
      <c r="EW6" s="52">
        <f t="shared" si="15"/>
        <v>69.7</v>
      </c>
      <c r="EX6" s="52">
        <f t="shared" si="15"/>
        <v>68.8</v>
      </c>
      <c r="EY6" s="52" t="str">
        <f>IF(EY8="-","【-】","【"&amp;SUBSTITUTE(TEXT(EY8,"#,##0.0"),"-","△")&amp;"】")</f>
        <v>【70.7】</v>
      </c>
      <c r="EZ6" s="53">
        <f>IF(EZ8="-",NA(),EZ8)</f>
        <v>46151338</v>
      </c>
      <c r="FA6" s="53">
        <f t="shared" ref="FA6:FI6" si="16">IF(FA8="-",NA(),FA8)</f>
        <v>46092324</v>
      </c>
      <c r="FB6" s="53">
        <f t="shared" si="16"/>
        <v>46767486</v>
      </c>
      <c r="FC6" s="53">
        <f t="shared" si="16"/>
        <v>47106450</v>
      </c>
      <c r="FD6" s="53">
        <f t="shared" si="16"/>
        <v>47077007</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28797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学術・研究機関出身</v>
      </c>
      <c r="P7" s="50" t="str">
        <f>P8</f>
        <v>直営</v>
      </c>
      <c r="Q7" s="51">
        <f t="shared" si="17"/>
        <v>23</v>
      </c>
      <c r="R7" s="50" t="str">
        <f t="shared" si="17"/>
        <v>対象</v>
      </c>
      <c r="S7" s="50" t="str">
        <f t="shared" si="17"/>
        <v>ド 透 訓</v>
      </c>
      <c r="T7" s="50" t="str">
        <f t="shared" si="17"/>
        <v>救 臨 感 災 輪</v>
      </c>
      <c r="U7" s="51" t="str">
        <f>U8</f>
        <v>-</v>
      </c>
      <c r="V7" s="51">
        <f>V8</f>
        <v>36872</v>
      </c>
      <c r="W7" s="50" t="str">
        <f>W8</f>
        <v>-</v>
      </c>
      <c r="X7" s="50" t="str">
        <f t="shared" si="17"/>
        <v>第２種該当</v>
      </c>
      <c r="Y7" s="50" t="str">
        <f t="shared" si="17"/>
        <v>７：１</v>
      </c>
      <c r="Z7" s="51">
        <f t="shared" si="17"/>
        <v>390</v>
      </c>
      <c r="AA7" s="51" t="str">
        <f t="shared" si="17"/>
        <v>-</v>
      </c>
      <c r="AB7" s="51" t="str">
        <f t="shared" si="17"/>
        <v>-</v>
      </c>
      <c r="AC7" s="51">
        <f t="shared" si="17"/>
        <v>44</v>
      </c>
      <c r="AD7" s="51">
        <f t="shared" si="17"/>
        <v>4</v>
      </c>
      <c r="AE7" s="51">
        <f t="shared" si="17"/>
        <v>438</v>
      </c>
      <c r="AF7" s="51">
        <f t="shared" si="17"/>
        <v>364</v>
      </c>
      <c r="AG7" s="51" t="str">
        <f t="shared" si="17"/>
        <v>-</v>
      </c>
      <c r="AH7" s="51">
        <f t="shared" si="17"/>
        <v>364</v>
      </c>
      <c r="AI7" s="52">
        <f>AI8</f>
        <v>97.2</v>
      </c>
      <c r="AJ7" s="52">
        <f t="shared" ref="AJ7:AR7" si="18">AJ8</f>
        <v>99.7</v>
      </c>
      <c r="AK7" s="52">
        <f t="shared" si="18"/>
        <v>106.5</v>
      </c>
      <c r="AL7" s="52">
        <f t="shared" si="18"/>
        <v>106.6</v>
      </c>
      <c r="AM7" s="52">
        <f t="shared" si="18"/>
        <v>104</v>
      </c>
      <c r="AN7" s="52">
        <f t="shared" si="18"/>
        <v>99</v>
      </c>
      <c r="AO7" s="52">
        <f t="shared" si="18"/>
        <v>99</v>
      </c>
      <c r="AP7" s="52">
        <f t="shared" si="18"/>
        <v>103.9</v>
      </c>
      <c r="AQ7" s="52">
        <f t="shared" si="18"/>
        <v>106.6</v>
      </c>
      <c r="AR7" s="52">
        <f t="shared" si="18"/>
        <v>103.5</v>
      </c>
      <c r="AS7" s="52"/>
      <c r="AT7" s="52">
        <f>AT8</f>
        <v>83.5</v>
      </c>
      <c r="AU7" s="52">
        <f t="shared" ref="AU7:BC7" si="19">AU8</f>
        <v>84.9</v>
      </c>
      <c r="AV7" s="52">
        <f t="shared" si="19"/>
        <v>84.5</v>
      </c>
      <c r="AW7" s="52">
        <f t="shared" si="19"/>
        <v>84.4</v>
      </c>
      <c r="AX7" s="52">
        <f t="shared" si="19"/>
        <v>83.8</v>
      </c>
      <c r="AY7" s="52">
        <f t="shared" si="19"/>
        <v>92.3</v>
      </c>
      <c r="AZ7" s="52">
        <f t="shared" si="19"/>
        <v>92.4</v>
      </c>
      <c r="BA7" s="52">
        <f t="shared" si="19"/>
        <v>87.5</v>
      </c>
      <c r="BB7" s="52">
        <f t="shared" si="19"/>
        <v>89.4</v>
      </c>
      <c r="BC7" s="52">
        <f t="shared" si="19"/>
        <v>88.9</v>
      </c>
      <c r="BD7" s="52"/>
      <c r="BE7" s="52">
        <f>BE8</f>
        <v>83.2</v>
      </c>
      <c r="BF7" s="52">
        <f t="shared" ref="BF7:BN7" si="20">BF8</f>
        <v>84.5</v>
      </c>
      <c r="BG7" s="52">
        <f t="shared" si="20"/>
        <v>82.9</v>
      </c>
      <c r="BH7" s="52">
        <f t="shared" si="20"/>
        <v>82.8</v>
      </c>
      <c r="BI7" s="52">
        <f t="shared" si="20"/>
        <v>82.6</v>
      </c>
      <c r="BJ7" s="52">
        <f t="shared" si="20"/>
        <v>89.7</v>
      </c>
      <c r="BK7" s="52">
        <f t="shared" si="20"/>
        <v>89.9</v>
      </c>
      <c r="BL7" s="52">
        <f t="shared" si="20"/>
        <v>84.9</v>
      </c>
      <c r="BM7" s="52">
        <f t="shared" si="20"/>
        <v>86.9</v>
      </c>
      <c r="BN7" s="52">
        <f t="shared" si="20"/>
        <v>86.4</v>
      </c>
      <c r="BO7" s="52"/>
      <c r="BP7" s="52">
        <f>BP8</f>
        <v>69.599999999999994</v>
      </c>
      <c r="BQ7" s="52">
        <f t="shared" ref="BQ7:BY7" si="21">BQ8</f>
        <v>66.3</v>
      </c>
      <c r="BR7" s="52">
        <f t="shared" si="21"/>
        <v>61.7</v>
      </c>
      <c r="BS7" s="52">
        <f t="shared" si="21"/>
        <v>62.6</v>
      </c>
      <c r="BT7" s="52">
        <f t="shared" si="21"/>
        <v>65.599999999999994</v>
      </c>
      <c r="BU7" s="52">
        <f t="shared" si="21"/>
        <v>77.599999999999994</v>
      </c>
      <c r="BV7" s="52">
        <f t="shared" si="21"/>
        <v>77</v>
      </c>
      <c r="BW7" s="52">
        <f t="shared" si="21"/>
        <v>68.400000000000006</v>
      </c>
      <c r="BX7" s="52">
        <f t="shared" si="21"/>
        <v>68.2</v>
      </c>
      <c r="BY7" s="52">
        <f t="shared" si="21"/>
        <v>68.400000000000006</v>
      </c>
      <c r="BZ7" s="52"/>
      <c r="CA7" s="53">
        <f>CA8</f>
        <v>49585</v>
      </c>
      <c r="CB7" s="53">
        <f t="shared" ref="CB7:CJ7" si="22">CB8</f>
        <v>54166</v>
      </c>
      <c r="CC7" s="53">
        <f t="shared" si="22"/>
        <v>57875</v>
      </c>
      <c r="CD7" s="53">
        <f t="shared" si="22"/>
        <v>56985</v>
      </c>
      <c r="CE7" s="53">
        <f t="shared" si="22"/>
        <v>58110</v>
      </c>
      <c r="CF7" s="53">
        <f t="shared" si="22"/>
        <v>59108</v>
      </c>
      <c r="CG7" s="53">
        <f t="shared" si="22"/>
        <v>60271</v>
      </c>
      <c r="CH7" s="53">
        <f t="shared" si="22"/>
        <v>63766</v>
      </c>
      <c r="CI7" s="53">
        <f t="shared" si="22"/>
        <v>66386</v>
      </c>
      <c r="CJ7" s="53">
        <f t="shared" si="22"/>
        <v>69418</v>
      </c>
      <c r="CK7" s="52"/>
      <c r="CL7" s="53">
        <f>CL8</f>
        <v>12858</v>
      </c>
      <c r="CM7" s="53">
        <f t="shared" ref="CM7:CU7" si="23">CM8</f>
        <v>13021</v>
      </c>
      <c r="CN7" s="53">
        <f t="shared" si="23"/>
        <v>13830</v>
      </c>
      <c r="CO7" s="53">
        <f t="shared" si="23"/>
        <v>14331</v>
      </c>
      <c r="CP7" s="53">
        <f t="shared" si="23"/>
        <v>14802</v>
      </c>
      <c r="CQ7" s="53">
        <f t="shared" si="23"/>
        <v>15887</v>
      </c>
      <c r="CR7" s="53">
        <f t="shared" si="23"/>
        <v>16979</v>
      </c>
      <c r="CS7" s="53">
        <f t="shared" si="23"/>
        <v>18423</v>
      </c>
      <c r="CT7" s="53">
        <f t="shared" si="23"/>
        <v>19190</v>
      </c>
      <c r="CU7" s="53">
        <f t="shared" si="23"/>
        <v>19216</v>
      </c>
      <c r="CV7" s="52"/>
      <c r="CW7" s="52">
        <f>CW8</f>
        <v>57.5</v>
      </c>
      <c r="CX7" s="52">
        <f t="shared" ref="CX7:DF7" si="24">CX8</f>
        <v>55.4</v>
      </c>
      <c r="CY7" s="52">
        <f t="shared" si="24"/>
        <v>56.9</v>
      </c>
      <c r="CZ7" s="52">
        <f t="shared" si="24"/>
        <v>58.3</v>
      </c>
      <c r="DA7" s="52">
        <f t="shared" si="24"/>
        <v>57</v>
      </c>
      <c r="DB7" s="52">
        <f t="shared" si="24"/>
        <v>53</v>
      </c>
      <c r="DC7" s="52">
        <f t="shared" si="24"/>
        <v>53</v>
      </c>
      <c r="DD7" s="52">
        <f t="shared" si="24"/>
        <v>56.7</v>
      </c>
      <c r="DE7" s="52">
        <f t="shared" si="24"/>
        <v>54.2</v>
      </c>
      <c r="DF7" s="52">
        <f t="shared" si="24"/>
        <v>53.9</v>
      </c>
      <c r="DG7" s="52"/>
      <c r="DH7" s="52">
        <f>DH8</f>
        <v>24.7</v>
      </c>
      <c r="DI7" s="52">
        <f t="shared" ref="DI7:DQ7" si="25">DI8</f>
        <v>25.7</v>
      </c>
      <c r="DJ7" s="52">
        <f t="shared" si="25"/>
        <v>26.4</v>
      </c>
      <c r="DK7" s="52">
        <f t="shared" si="25"/>
        <v>26.9</v>
      </c>
      <c r="DL7" s="52">
        <f t="shared" si="25"/>
        <v>28.8</v>
      </c>
      <c r="DM7" s="52">
        <f t="shared" si="25"/>
        <v>25.8</v>
      </c>
      <c r="DN7" s="52">
        <f t="shared" si="25"/>
        <v>26.4</v>
      </c>
      <c r="DO7" s="52">
        <f t="shared" si="25"/>
        <v>26.2</v>
      </c>
      <c r="DP7" s="52">
        <f t="shared" si="25"/>
        <v>26.3</v>
      </c>
      <c r="DQ7" s="52">
        <f t="shared" si="25"/>
        <v>26.3</v>
      </c>
      <c r="DR7" s="52"/>
      <c r="DS7" s="52">
        <f>DS8</f>
        <v>47.1</v>
      </c>
      <c r="DT7" s="52">
        <f t="shared" ref="DT7:EB7" si="26">DT8</f>
        <v>45.6</v>
      </c>
      <c r="DU7" s="52">
        <f t="shared" si="26"/>
        <v>38.5</v>
      </c>
      <c r="DV7" s="52">
        <f t="shared" si="26"/>
        <v>30.7</v>
      </c>
      <c r="DW7" s="52">
        <f t="shared" si="26"/>
        <v>23.4</v>
      </c>
      <c r="DX7" s="52">
        <f t="shared" si="26"/>
        <v>40.4</v>
      </c>
      <c r="DY7" s="52">
        <f t="shared" si="26"/>
        <v>40.1</v>
      </c>
      <c r="DZ7" s="52">
        <f t="shared" si="26"/>
        <v>40.799999999999997</v>
      </c>
      <c r="EA7" s="52">
        <f t="shared" si="26"/>
        <v>40.4</v>
      </c>
      <c r="EB7" s="52">
        <f t="shared" si="26"/>
        <v>33.799999999999997</v>
      </c>
      <c r="EC7" s="52"/>
      <c r="ED7" s="52">
        <f>ED8</f>
        <v>38.700000000000003</v>
      </c>
      <c r="EE7" s="52">
        <f t="shared" ref="EE7:EM7" si="27">EE8</f>
        <v>40.5</v>
      </c>
      <c r="EF7" s="52">
        <f t="shared" si="27"/>
        <v>44.3</v>
      </c>
      <c r="EG7" s="52">
        <f t="shared" si="27"/>
        <v>47.2</v>
      </c>
      <c r="EH7" s="52">
        <f t="shared" si="27"/>
        <v>50.2</v>
      </c>
      <c r="EI7" s="52">
        <f t="shared" si="27"/>
        <v>53.7</v>
      </c>
      <c r="EJ7" s="52">
        <f t="shared" si="27"/>
        <v>56.4</v>
      </c>
      <c r="EK7" s="52">
        <f t="shared" si="27"/>
        <v>56.8</v>
      </c>
      <c r="EL7" s="52">
        <f t="shared" si="27"/>
        <v>58.5</v>
      </c>
      <c r="EM7" s="52">
        <f t="shared" si="27"/>
        <v>57.4</v>
      </c>
      <c r="EN7" s="52"/>
      <c r="EO7" s="52">
        <f>EO8</f>
        <v>76.900000000000006</v>
      </c>
      <c r="EP7" s="52">
        <f t="shared" ref="EP7:EX7" si="28">EP8</f>
        <v>74.599999999999994</v>
      </c>
      <c r="EQ7" s="52">
        <f t="shared" si="28"/>
        <v>76.7</v>
      </c>
      <c r="ER7" s="52">
        <f t="shared" si="28"/>
        <v>76.7</v>
      </c>
      <c r="ES7" s="52">
        <f t="shared" si="28"/>
        <v>78.2</v>
      </c>
      <c r="ET7" s="52">
        <f t="shared" si="28"/>
        <v>69.3</v>
      </c>
      <c r="EU7" s="52">
        <f t="shared" si="28"/>
        <v>71.099999999999994</v>
      </c>
      <c r="EV7" s="52">
        <f t="shared" si="28"/>
        <v>69.8</v>
      </c>
      <c r="EW7" s="52">
        <f t="shared" si="28"/>
        <v>69.7</v>
      </c>
      <c r="EX7" s="52">
        <f t="shared" si="28"/>
        <v>68.8</v>
      </c>
      <c r="EY7" s="52"/>
      <c r="EZ7" s="53">
        <f>EZ8</f>
        <v>46151338</v>
      </c>
      <c r="FA7" s="53">
        <f t="shared" ref="FA7:FI7" si="29">FA8</f>
        <v>46092324</v>
      </c>
      <c r="FB7" s="53">
        <f t="shared" si="29"/>
        <v>46767486</v>
      </c>
      <c r="FC7" s="53">
        <f t="shared" si="29"/>
        <v>47106450</v>
      </c>
      <c r="FD7" s="53">
        <f t="shared" si="29"/>
        <v>47077007</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28797</v>
      </c>
      <c r="D8" s="55">
        <v>46</v>
      </c>
      <c r="E8" s="55">
        <v>6</v>
      </c>
      <c r="F8" s="55">
        <v>0</v>
      </c>
      <c r="G8" s="55">
        <v>1</v>
      </c>
      <c r="H8" s="55" t="s">
        <v>169</v>
      </c>
      <c r="I8" s="55" t="s">
        <v>170</v>
      </c>
      <c r="J8" s="55" t="s">
        <v>171</v>
      </c>
      <c r="K8" s="55" t="s">
        <v>172</v>
      </c>
      <c r="L8" s="55" t="s">
        <v>173</v>
      </c>
      <c r="M8" s="55" t="s">
        <v>174</v>
      </c>
      <c r="N8" s="55" t="s">
        <v>175</v>
      </c>
      <c r="O8" s="55" t="s">
        <v>176</v>
      </c>
      <c r="P8" s="55" t="s">
        <v>177</v>
      </c>
      <c r="Q8" s="56">
        <v>23</v>
      </c>
      <c r="R8" s="55" t="s">
        <v>178</v>
      </c>
      <c r="S8" s="55" t="s">
        <v>179</v>
      </c>
      <c r="T8" s="55" t="s">
        <v>180</v>
      </c>
      <c r="U8" s="56" t="s">
        <v>40</v>
      </c>
      <c r="V8" s="56">
        <v>36872</v>
      </c>
      <c r="W8" s="55" t="s">
        <v>40</v>
      </c>
      <c r="X8" s="55" t="s">
        <v>181</v>
      </c>
      <c r="Y8" s="57" t="s">
        <v>182</v>
      </c>
      <c r="Z8" s="56">
        <v>390</v>
      </c>
      <c r="AA8" s="56" t="s">
        <v>40</v>
      </c>
      <c r="AB8" s="56" t="s">
        <v>40</v>
      </c>
      <c r="AC8" s="56">
        <v>44</v>
      </c>
      <c r="AD8" s="56">
        <v>4</v>
      </c>
      <c r="AE8" s="56">
        <v>438</v>
      </c>
      <c r="AF8" s="56">
        <v>364</v>
      </c>
      <c r="AG8" s="56" t="s">
        <v>40</v>
      </c>
      <c r="AH8" s="56">
        <v>364</v>
      </c>
      <c r="AI8" s="58">
        <v>97.2</v>
      </c>
      <c r="AJ8" s="58">
        <v>99.7</v>
      </c>
      <c r="AK8" s="58">
        <v>106.5</v>
      </c>
      <c r="AL8" s="58">
        <v>106.6</v>
      </c>
      <c r="AM8" s="58">
        <v>104</v>
      </c>
      <c r="AN8" s="58">
        <v>99</v>
      </c>
      <c r="AO8" s="58">
        <v>99</v>
      </c>
      <c r="AP8" s="58">
        <v>103.9</v>
      </c>
      <c r="AQ8" s="58">
        <v>106.6</v>
      </c>
      <c r="AR8" s="58">
        <v>103.5</v>
      </c>
      <c r="AS8" s="58">
        <v>103.5</v>
      </c>
      <c r="AT8" s="58">
        <v>83.5</v>
      </c>
      <c r="AU8" s="58">
        <v>84.9</v>
      </c>
      <c r="AV8" s="58">
        <v>84.5</v>
      </c>
      <c r="AW8" s="58">
        <v>84.4</v>
      </c>
      <c r="AX8" s="58">
        <v>83.8</v>
      </c>
      <c r="AY8" s="58">
        <v>92.3</v>
      </c>
      <c r="AZ8" s="58">
        <v>92.4</v>
      </c>
      <c r="BA8" s="58">
        <v>87.5</v>
      </c>
      <c r="BB8" s="58">
        <v>89.4</v>
      </c>
      <c r="BC8" s="58">
        <v>88.9</v>
      </c>
      <c r="BD8" s="58">
        <v>86.4</v>
      </c>
      <c r="BE8" s="59">
        <v>83.2</v>
      </c>
      <c r="BF8" s="59">
        <v>84.5</v>
      </c>
      <c r="BG8" s="59">
        <v>82.9</v>
      </c>
      <c r="BH8" s="59">
        <v>82.8</v>
      </c>
      <c r="BI8" s="59">
        <v>82.6</v>
      </c>
      <c r="BJ8" s="59">
        <v>89.7</v>
      </c>
      <c r="BK8" s="59">
        <v>89.9</v>
      </c>
      <c r="BL8" s="59">
        <v>84.9</v>
      </c>
      <c r="BM8" s="59">
        <v>86.9</v>
      </c>
      <c r="BN8" s="59">
        <v>86.4</v>
      </c>
      <c r="BO8" s="59">
        <v>83.7</v>
      </c>
      <c r="BP8" s="58">
        <v>69.599999999999994</v>
      </c>
      <c r="BQ8" s="58">
        <v>66.3</v>
      </c>
      <c r="BR8" s="58">
        <v>61.7</v>
      </c>
      <c r="BS8" s="58">
        <v>62.6</v>
      </c>
      <c r="BT8" s="58">
        <v>65.599999999999994</v>
      </c>
      <c r="BU8" s="58">
        <v>77.599999999999994</v>
      </c>
      <c r="BV8" s="58">
        <v>77</v>
      </c>
      <c r="BW8" s="58">
        <v>68.400000000000006</v>
      </c>
      <c r="BX8" s="58">
        <v>68.2</v>
      </c>
      <c r="BY8" s="58">
        <v>68.400000000000006</v>
      </c>
      <c r="BZ8" s="58">
        <v>66.8</v>
      </c>
      <c r="CA8" s="59">
        <v>49585</v>
      </c>
      <c r="CB8" s="59">
        <v>54166</v>
      </c>
      <c r="CC8" s="59">
        <v>57875</v>
      </c>
      <c r="CD8" s="59">
        <v>56985</v>
      </c>
      <c r="CE8" s="59">
        <v>58110</v>
      </c>
      <c r="CF8" s="59">
        <v>59108</v>
      </c>
      <c r="CG8" s="59">
        <v>60271</v>
      </c>
      <c r="CH8" s="59">
        <v>63766</v>
      </c>
      <c r="CI8" s="59">
        <v>66386</v>
      </c>
      <c r="CJ8" s="59">
        <v>69418</v>
      </c>
      <c r="CK8" s="58">
        <v>61837</v>
      </c>
      <c r="CL8" s="59">
        <v>12858</v>
      </c>
      <c r="CM8" s="59">
        <v>13021</v>
      </c>
      <c r="CN8" s="59">
        <v>13830</v>
      </c>
      <c r="CO8" s="59">
        <v>14331</v>
      </c>
      <c r="CP8" s="59">
        <v>14802</v>
      </c>
      <c r="CQ8" s="59">
        <v>15887</v>
      </c>
      <c r="CR8" s="59">
        <v>16979</v>
      </c>
      <c r="CS8" s="59">
        <v>18423</v>
      </c>
      <c r="CT8" s="59">
        <v>19190</v>
      </c>
      <c r="CU8" s="59">
        <v>19216</v>
      </c>
      <c r="CV8" s="58">
        <v>17600</v>
      </c>
      <c r="CW8" s="59">
        <v>57.5</v>
      </c>
      <c r="CX8" s="59">
        <v>55.4</v>
      </c>
      <c r="CY8" s="59">
        <v>56.9</v>
      </c>
      <c r="CZ8" s="59">
        <v>58.3</v>
      </c>
      <c r="DA8" s="59">
        <v>57</v>
      </c>
      <c r="DB8" s="59">
        <v>53</v>
      </c>
      <c r="DC8" s="59">
        <v>53</v>
      </c>
      <c r="DD8" s="59">
        <v>56.7</v>
      </c>
      <c r="DE8" s="59">
        <v>54.2</v>
      </c>
      <c r="DF8" s="59">
        <v>53.9</v>
      </c>
      <c r="DG8" s="59">
        <v>55.6</v>
      </c>
      <c r="DH8" s="59">
        <v>24.7</v>
      </c>
      <c r="DI8" s="59">
        <v>25.7</v>
      </c>
      <c r="DJ8" s="59">
        <v>26.4</v>
      </c>
      <c r="DK8" s="59">
        <v>26.9</v>
      </c>
      <c r="DL8" s="59">
        <v>28.8</v>
      </c>
      <c r="DM8" s="59">
        <v>25.8</v>
      </c>
      <c r="DN8" s="59">
        <v>26.4</v>
      </c>
      <c r="DO8" s="59">
        <v>26.2</v>
      </c>
      <c r="DP8" s="59">
        <v>26.3</v>
      </c>
      <c r="DQ8" s="59">
        <v>26.3</v>
      </c>
      <c r="DR8" s="59">
        <v>25.1</v>
      </c>
      <c r="DS8" s="59">
        <v>47.1</v>
      </c>
      <c r="DT8" s="59">
        <v>45.6</v>
      </c>
      <c r="DU8" s="59">
        <v>38.5</v>
      </c>
      <c r="DV8" s="59">
        <v>30.7</v>
      </c>
      <c r="DW8" s="59">
        <v>23.4</v>
      </c>
      <c r="DX8" s="59">
        <v>40.4</v>
      </c>
      <c r="DY8" s="59">
        <v>40.1</v>
      </c>
      <c r="DZ8" s="59">
        <v>40.799999999999997</v>
      </c>
      <c r="EA8" s="59">
        <v>40.4</v>
      </c>
      <c r="EB8" s="59">
        <v>33.799999999999997</v>
      </c>
      <c r="EC8" s="59">
        <v>63</v>
      </c>
      <c r="ED8" s="58">
        <v>38.700000000000003</v>
      </c>
      <c r="EE8" s="58">
        <v>40.5</v>
      </c>
      <c r="EF8" s="58">
        <v>44.3</v>
      </c>
      <c r="EG8" s="58">
        <v>47.2</v>
      </c>
      <c r="EH8" s="58">
        <v>50.2</v>
      </c>
      <c r="EI8" s="58">
        <v>53.7</v>
      </c>
      <c r="EJ8" s="58">
        <v>56.4</v>
      </c>
      <c r="EK8" s="58">
        <v>56.8</v>
      </c>
      <c r="EL8" s="58">
        <v>58.5</v>
      </c>
      <c r="EM8" s="58">
        <v>57.4</v>
      </c>
      <c r="EN8" s="58">
        <v>56.4</v>
      </c>
      <c r="EO8" s="58">
        <v>76.900000000000006</v>
      </c>
      <c r="EP8" s="58">
        <v>74.599999999999994</v>
      </c>
      <c r="EQ8" s="58">
        <v>76.7</v>
      </c>
      <c r="ER8" s="58">
        <v>76.7</v>
      </c>
      <c r="ES8" s="58">
        <v>78.2</v>
      </c>
      <c r="ET8" s="58">
        <v>69.3</v>
      </c>
      <c r="EU8" s="58">
        <v>71.099999999999994</v>
      </c>
      <c r="EV8" s="58">
        <v>69.8</v>
      </c>
      <c r="EW8" s="58">
        <v>69.7</v>
      </c>
      <c r="EX8" s="58">
        <v>68.8</v>
      </c>
      <c r="EY8" s="58">
        <v>70.7</v>
      </c>
      <c r="EZ8" s="59">
        <v>46151338</v>
      </c>
      <c r="FA8" s="59">
        <v>46092324</v>
      </c>
      <c r="FB8" s="59">
        <v>46767486</v>
      </c>
      <c r="FC8" s="59">
        <v>47106450</v>
      </c>
      <c r="FD8" s="59">
        <v>47077007</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tgh</cp:lastModifiedBy>
  <cp:lastPrinted>2024-01-22T08:51:07Z</cp:lastPrinted>
  <dcterms:created xsi:type="dcterms:W3CDTF">2023-12-20T05:04:07Z</dcterms:created>
  <dcterms:modified xsi:type="dcterms:W3CDTF">2024-01-22T08:56:28Z</dcterms:modified>
  <cp:category/>
</cp:coreProperties>
</file>